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555" windowWidth="27495" windowHeight="11445"/>
  </bookViews>
  <sheets>
    <sheet name="Лист1" sheetId="1" r:id="rId1"/>
  </sheets>
  <definedNames>
    <definedName name="_xlnm._FilterDatabase" localSheetId="0" hidden="1">Лист1!$A$2:$CK$57</definedName>
  </definedNames>
  <calcPr calcId="144525" refMode="R1C1"/>
</workbook>
</file>

<file path=xl/calcChain.xml><?xml version="1.0" encoding="utf-8"?>
<calcChain xmlns="http://schemas.openxmlformats.org/spreadsheetml/2006/main">
  <c r="F18" i="1" l="1"/>
  <c r="F8" i="1"/>
  <c r="F3" i="1"/>
  <c r="F20" i="1"/>
  <c r="F28" i="1"/>
  <c r="H18" i="1" l="1"/>
  <c r="AW18" i="1" s="1"/>
  <c r="H8" i="1"/>
  <c r="AW8" i="1" s="1"/>
  <c r="H3" i="1"/>
  <c r="AW3" i="1" s="1"/>
  <c r="H20" i="1"/>
  <c r="AW20" i="1" s="1"/>
  <c r="H28" i="1"/>
  <c r="AW28" i="1" s="1"/>
  <c r="J18" i="1" l="1"/>
  <c r="J8" i="1"/>
  <c r="J3" i="1"/>
  <c r="J20" i="1"/>
  <c r="J28" i="1"/>
  <c r="D57" i="1"/>
  <c r="F57" i="1" s="1"/>
  <c r="D56" i="1"/>
  <c r="F56" i="1" s="1"/>
  <c r="D55" i="1"/>
  <c r="F55" i="1" s="1"/>
  <c r="D53" i="1"/>
  <c r="F53" i="1" s="1"/>
  <c r="D54" i="1"/>
  <c r="F54" i="1" s="1"/>
  <c r="D52" i="1"/>
  <c r="F52" i="1" s="1"/>
  <c r="D51" i="1"/>
  <c r="F51" i="1" s="1"/>
  <c r="D48" i="1"/>
  <c r="F48" i="1" s="1"/>
  <c r="D50" i="1"/>
  <c r="F50" i="1" s="1"/>
  <c r="D40" i="1"/>
  <c r="F40" i="1" s="1"/>
  <c r="D47" i="1"/>
  <c r="F47" i="1" s="1"/>
  <c r="D49" i="1"/>
  <c r="F49" i="1" s="1"/>
  <c r="D45" i="1"/>
  <c r="F45" i="1" s="1"/>
  <c r="D44" i="1"/>
  <c r="F44" i="1" s="1"/>
  <c r="D46" i="1"/>
  <c r="F46" i="1" s="1"/>
  <c r="D41" i="1"/>
  <c r="F41" i="1" s="1"/>
  <c r="D42" i="1"/>
  <c r="F42" i="1" s="1"/>
  <c r="D43" i="1"/>
  <c r="F43" i="1" s="1"/>
  <c r="D39" i="1"/>
  <c r="F39" i="1" s="1"/>
  <c r="D31" i="1"/>
  <c r="F31" i="1" s="1"/>
  <c r="D38" i="1"/>
  <c r="F38" i="1" s="1"/>
  <c r="D35" i="1"/>
  <c r="F35" i="1" s="1"/>
  <c r="D36" i="1"/>
  <c r="F36" i="1" s="1"/>
  <c r="D33" i="1"/>
  <c r="F33" i="1" s="1"/>
  <c r="D19" i="1"/>
  <c r="F19" i="1" s="1"/>
  <c r="D37" i="1"/>
  <c r="F37" i="1" s="1"/>
  <c r="CH34" i="1"/>
  <c r="CF34" i="1"/>
  <c r="CD34" i="1"/>
  <c r="CB34" i="1"/>
  <c r="BZ34" i="1"/>
  <c r="BX34" i="1"/>
  <c r="BV34" i="1"/>
  <c r="BT34" i="1"/>
  <c r="BR34" i="1"/>
  <c r="BP34" i="1"/>
  <c r="BN34" i="1"/>
  <c r="BL34" i="1"/>
  <c r="BJ34" i="1"/>
  <c r="BH34" i="1"/>
  <c r="BF34" i="1"/>
  <c r="BD34" i="1"/>
  <c r="D34" i="1"/>
  <c r="F34" i="1" s="1"/>
  <c r="CH32" i="1"/>
  <c r="CF32" i="1"/>
  <c r="CD32" i="1"/>
  <c r="CB32" i="1"/>
  <c r="BZ32" i="1"/>
  <c r="BX32" i="1"/>
  <c r="BV32" i="1"/>
  <c r="BT32" i="1"/>
  <c r="BR32" i="1"/>
  <c r="BP32" i="1"/>
  <c r="BN32" i="1"/>
  <c r="BL32" i="1"/>
  <c r="BJ32" i="1"/>
  <c r="BH32" i="1"/>
  <c r="BF32" i="1"/>
  <c r="BD32" i="1"/>
  <c r="D32" i="1"/>
  <c r="F32" i="1" s="1"/>
  <c r="CH30" i="1"/>
  <c r="CF30" i="1"/>
  <c r="CD30" i="1"/>
  <c r="CB30" i="1"/>
  <c r="BZ30" i="1"/>
  <c r="BX30" i="1"/>
  <c r="BV30" i="1"/>
  <c r="BT30" i="1"/>
  <c r="BR30" i="1"/>
  <c r="BP30" i="1"/>
  <c r="BN30" i="1"/>
  <c r="BL30" i="1"/>
  <c r="BJ30" i="1"/>
  <c r="BH30" i="1"/>
  <c r="BF30" i="1"/>
  <c r="BD30" i="1"/>
  <c r="D30" i="1"/>
  <c r="F30" i="1" s="1"/>
  <c r="D29" i="1"/>
  <c r="F29" i="1" s="1"/>
  <c r="D23" i="1"/>
  <c r="F23" i="1" s="1"/>
  <c r="CJ28" i="1"/>
  <c r="CK28" i="1" s="1"/>
  <c r="BB28" i="1"/>
  <c r="AY28" i="1"/>
  <c r="AV28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D27" i="1"/>
  <c r="F27" i="1" s="1"/>
  <c r="D24" i="1"/>
  <c r="F24" i="1" s="1"/>
  <c r="D25" i="1"/>
  <c r="F25" i="1" s="1"/>
  <c r="D26" i="1"/>
  <c r="F26" i="1" s="1"/>
  <c r="D22" i="1"/>
  <c r="F22" i="1" s="1"/>
  <c r="CJ20" i="1"/>
  <c r="CK20" i="1" s="1"/>
  <c r="BB20" i="1"/>
  <c r="AY20" i="1"/>
  <c r="AV20" i="1"/>
  <c r="AT20" i="1"/>
  <c r="AR20" i="1"/>
  <c r="AP20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D21" i="1"/>
  <c r="F21" i="1" s="1"/>
  <c r="CJ18" i="1"/>
  <c r="CK18" i="1" s="1"/>
  <c r="BB18" i="1"/>
  <c r="AY18" i="1"/>
  <c r="AV18" i="1"/>
  <c r="AT18" i="1"/>
  <c r="AR18" i="1"/>
  <c r="AP18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D17" i="1"/>
  <c r="F17" i="1" s="1"/>
  <c r="D16" i="1"/>
  <c r="F16" i="1" s="1"/>
  <c r="D15" i="1"/>
  <c r="F15" i="1" s="1"/>
  <c r="D14" i="1"/>
  <c r="F14" i="1" s="1"/>
  <c r="D13" i="1"/>
  <c r="F13" i="1" s="1"/>
  <c r="CH12" i="1"/>
  <c r="CF12" i="1"/>
  <c r="CD12" i="1"/>
  <c r="CB12" i="1"/>
  <c r="BZ12" i="1"/>
  <c r="BX12" i="1"/>
  <c r="BV12" i="1"/>
  <c r="BT12" i="1"/>
  <c r="BR12" i="1"/>
  <c r="BP12" i="1"/>
  <c r="BN12" i="1"/>
  <c r="BL12" i="1"/>
  <c r="BJ12" i="1"/>
  <c r="BH12" i="1"/>
  <c r="BF12" i="1"/>
  <c r="BD12" i="1"/>
  <c r="D12" i="1"/>
  <c r="F12" i="1" s="1"/>
  <c r="D11" i="1"/>
  <c r="F11" i="1" s="1"/>
  <c r="D10" i="1"/>
  <c r="F10" i="1" s="1"/>
  <c r="CJ8" i="1"/>
  <c r="CK8" i="1" s="1"/>
  <c r="BB8" i="1"/>
  <c r="AY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D9" i="1"/>
  <c r="F9" i="1" s="1"/>
  <c r="CH7" i="1"/>
  <c r="CF7" i="1"/>
  <c r="CD7" i="1"/>
  <c r="CB7" i="1"/>
  <c r="BZ7" i="1"/>
  <c r="BX7" i="1"/>
  <c r="BV7" i="1"/>
  <c r="BT7" i="1"/>
  <c r="BR7" i="1"/>
  <c r="BP7" i="1"/>
  <c r="BN7" i="1"/>
  <c r="BL7" i="1"/>
  <c r="BJ7" i="1"/>
  <c r="BH7" i="1"/>
  <c r="BF7" i="1"/>
  <c r="BD7" i="1"/>
  <c r="D7" i="1"/>
  <c r="F7" i="1" s="1"/>
  <c r="D6" i="1"/>
  <c r="F6" i="1" s="1"/>
  <c r="D5" i="1"/>
  <c r="F5" i="1" s="1"/>
  <c r="D4" i="1"/>
  <c r="F4" i="1" s="1"/>
  <c r="CJ3" i="1"/>
  <c r="BB3" i="1"/>
  <c r="AY3" i="1"/>
  <c r="AV3" i="1"/>
  <c r="AT3" i="1"/>
  <c r="AR3" i="1"/>
  <c r="AP3" i="1"/>
  <c r="AN3" i="1"/>
  <c r="AL3" i="1"/>
  <c r="AJ3" i="1"/>
  <c r="AH3" i="1"/>
  <c r="AF3" i="1"/>
  <c r="AD3" i="1"/>
  <c r="AB3" i="1"/>
  <c r="Z3" i="1"/>
  <c r="X3" i="1"/>
  <c r="V3" i="1"/>
  <c r="T3" i="1"/>
  <c r="R3" i="1"/>
  <c r="P3" i="1"/>
  <c r="N3" i="1"/>
  <c r="L3" i="1"/>
  <c r="AW16" i="1" l="1"/>
  <c r="AW17" i="1"/>
  <c r="AP39" i="1"/>
  <c r="H39" i="1"/>
  <c r="AW39" i="1" s="1"/>
  <c r="J55" i="1"/>
  <c r="H55" i="1"/>
  <c r="AW55" i="1" s="1"/>
  <c r="J15" i="1"/>
  <c r="H15" i="1"/>
  <c r="AW15" i="1" s="1"/>
  <c r="AL37" i="1"/>
  <c r="H37" i="1"/>
  <c r="AW37" i="1" s="1"/>
  <c r="J43" i="1"/>
  <c r="H43" i="1"/>
  <c r="AW43" i="1" s="1"/>
  <c r="AV40" i="1"/>
  <c r="H40" i="1"/>
  <c r="AW40" i="1" s="1"/>
  <c r="AV56" i="1"/>
  <c r="H56" i="1"/>
  <c r="AW56" i="1" s="1"/>
  <c r="BB6" i="1"/>
  <c r="H6" i="1"/>
  <c r="AW6" i="1" s="1"/>
  <c r="AT17" i="1"/>
  <c r="H17" i="1"/>
  <c r="CJ25" i="1"/>
  <c r="CK25" i="1" s="1"/>
  <c r="H25" i="1"/>
  <c r="AW25" i="1" s="1"/>
  <c r="AT33" i="1"/>
  <c r="H33" i="1"/>
  <c r="AW33" i="1" s="1"/>
  <c r="BB41" i="1"/>
  <c r="H41" i="1"/>
  <c r="AW41" i="1" s="1"/>
  <c r="BB48" i="1"/>
  <c r="H48" i="1"/>
  <c r="AW48" i="1" s="1"/>
  <c r="AB7" i="1"/>
  <c r="H7" i="1"/>
  <c r="AW7" i="1" s="1"/>
  <c r="AT23" i="1"/>
  <c r="H23" i="1"/>
  <c r="AW23" i="1" s="1"/>
  <c r="CJ46" i="1"/>
  <c r="CK46" i="1" s="1"/>
  <c r="H46" i="1"/>
  <c r="AW46" i="1" s="1"/>
  <c r="AH27" i="1"/>
  <c r="H27" i="1"/>
  <c r="AW27" i="1" s="1"/>
  <c r="AV52" i="1"/>
  <c r="H52" i="1"/>
  <c r="AW52" i="1" s="1"/>
  <c r="AY12" i="1"/>
  <c r="H12" i="1"/>
  <c r="AW12" i="1" s="1"/>
  <c r="AY30" i="1"/>
  <c r="H30" i="1"/>
  <c r="AW30" i="1" s="1"/>
  <c r="AP38" i="1"/>
  <c r="H38" i="1"/>
  <c r="AW38" i="1" s="1"/>
  <c r="AR45" i="1"/>
  <c r="H45" i="1"/>
  <c r="AW45" i="1" s="1"/>
  <c r="AR54" i="1"/>
  <c r="H54" i="1"/>
  <c r="AW54" i="1" s="1"/>
  <c r="CJ10" i="1"/>
  <c r="CK10" i="1" s="1"/>
  <c r="H10" i="1"/>
  <c r="AW10" i="1" s="1"/>
  <c r="CJ24" i="1"/>
  <c r="CK24" i="1" s="1"/>
  <c r="H24" i="1"/>
  <c r="AW24" i="1" s="1"/>
  <c r="R36" i="1"/>
  <c r="H36" i="1"/>
  <c r="AW36" i="1" s="1"/>
  <c r="CJ51" i="1"/>
  <c r="CK51" i="1" s="1"/>
  <c r="H51" i="1"/>
  <c r="AW51" i="1" s="1"/>
  <c r="AH9" i="1"/>
  <c r="H9" i="1"/>
  <c r="AW9" i="1" s="1"/>
  <c r="AR11" i="1"/>
  <c r="H11" i="1"/>
  <c r="AW11" i="1" s="1"/>
  <c r="CJ29" i="1"/>
  <c r="CK29" i="1" s="1"/>
  <c r="H29" i="1"/>
  <c r="AW29" i="1" s="1"/>
  <c r="J35" i="1"/>
  <c r="H35" i="1"/>
  <c r="AW35" i="1" s="1"/>
  <c r="AV44" i="1"/>
  <c r="H44" i="1"/>
  <c r="AW44" i="1" s="1"/>
  <c r="AT13" i="1"/>
  <c r="H13" i="1"/>
  <c r="AW13" i="1" s="1"/>
  <c r="AZ18" i="1"/>
  <c r="AT32" i="1"/>
  <c r="H32" i="1"/>
  <c r="AW32" i="1" s="1"/>
  <c r="BB31" i="1"/>
  <c r="H31" i="1"/>
  <c r="AW31" i="1" s="1"/>
  <c r="BB49" i="1"/>
  <c r="H49" i="1"/>
  <c r="AW49" i="1" s="1"/>
  <c r="BB53" i="1"/>
  <c r="H53" i="1"/>
  <c r="AW53" i="1" s="1"/>
  <c r="CJ14" i="1"/>
  <c r="CK14" i="1" s="1"/>
  <c r="H14" i="1"/>
  <c r="AW14" i="1" s="1"/>
  <c r="AP34" i="1"/>
  <c r="H34" i="1"/>
  <c r="AW34" i="1" s="1"/>
  <c r="AP47" i="1"/>
  <c r="H47" i="1"/>
  <c r="AW47" i="1" s="1"/>
  <c r="AY4" i="1"/>
  <c r="H4" i="1"/>
  <c r="AW4" i="1" s="1"/>
  <c r="AH22" i="1"/>
  <c r="H22" i="1"/>
  <c r="AW22" i="1" s="1"/>
  <c r="AH5" i="1"/>
  <c r="H5" i="1"/>
  <c r="AW5" i="1" s="1"/>
  <c r="AH16" i="1"/>
  <c r="H16" i="1"/>
  <c r="AR21" i="1"/>
  <c r="H21" i="1"/>
  <c r="AW21" i="1" s="1"/>
  <c r="AT26" i="1"/>
  <c r="H26" i="1"/>
  <c r="AW26" i="1" s="1"/>
  <c r="AL19" i="1"/>
  <c r="H19" i="1"/>
  <c r="AW19" i="1" s="1"/>
  <c r="AP42" i="1"/>
  <c r="H42" i="1"/>
  <c r="AW42" i="1" s="1"/>
  <c r="AR50" i="1"/>
  <c r="H50" i="1"/>
  <c r="AW50" i="1" s="1"/>
  <c r="AR57" i="1"/>
  <c r="H57" i="1"/>
  <c r="AW57" i="1" s="1"/>
  <c r="AH48" i="1"/>
  <c r="J33" i="1"/>
  <c r="AF22" i="1"/>
  <c r="AL44" i="1"/>
  <c r="J47" i="1"/>
  <c r="AL22" i="1"/>
  <c r="AH31" i="1"/>
  <c r="AB26" i="1"/>
  <c r="J41" i="1"/>
  <c r="J12" i="1"/>
  <c r="J21" i="1"/>
  <c r="J40" i="1"/>
  <c r="V33" i="1"/>
  <c r="J31" i="1"/>
  <c r="AV6" i="1"/>
  <c r="N40" i="1"/>
  <c r="J46" i="1"/>
  <c r="J19" i="1"/>
  <c r="J49" i="1"/>
  <c r="J25" i="1"/>
  <c r="AZ3" i="1"/>
  <c r="R26" i="1"/>
  <c r="AZ28" i="1"/>
  <c r="AB34" i="1"/>
  <c r="N44" i="1"/>
  <c r="J6" i="1"/>
  <c r="L17" i="1"/>
  <c r="X15" i="1"/>
  <c r="CJ42" i="1"/>
  <c r="CK42" i="1" s="1"/>
  <c r="J10" i="1"/>
  <c r="AB11" i="1"/>
  <c r="AF17" i="1"/>
  <c r="J37" i="1"/>
  <c r="AH17" i="1"/>
  <c r="N25" i="1"/>
  <c r="N32" i="1"/>
  <c r="AT19" i="1"/>
  <c r="Z38" i="1"/>
  <c r="AD41" i="1"/>
  <c r="AD52" i="1"/>
  <c r="AH53" i="1"/>
  <c r="J56" i="1"/>
  <c r="J52" i="1"/>
  <c r="J36" i="1"/>
  <c r="J24" i="1"/>
  <c r="J26" i="1"/>
  <c r="L13" i="1"/>
  <c r="AR4" i="1"/>
  <c r="AJ9" i="1"/>
  <c r="V37" i="1"/>
  <c r="J9" i="1"/>
  <c r="J4" i="1"/>
  <c r="AY15" i="1"/>
  <c r="T6" i="1"/>
  <c r="V12" i="1"/>
  <c r="T16" i="1"/>
  <c r="AR17" i="1"/>
  <c r="Z21" i="1"/>
  <c r="P22" i="1"/>
  <c r="AT25" i="1"/>
  <c r="AH32" i="1"/>
  <c r="AL52" i="1"/>
  <c r="AT53" i="1"/>
  <c r="J57" i="1"/>
  <c r="J16" i="1"/>
  <c r="J32" i="1"/>
  <c r="J34" i="1"/>
  <c r="J22" i="1"/>
  <c r="J17" i="1"/>
  <c r="J42" i="1"/>
  <c r="J54" i="1"/>
  <c r="J39" i="1"/>
  <c r="J29" i="1"/>
  <c r="J44" i="1"/>
  <c r="J13" i="1"/>
  <c r="J30" i="1"/>
  <c r="J27" i="1"/>
  <c r="J14" i="1"/>
  <c r="AL7" i="1"/>
  <c r="P17" i="1"/>
  <c r="T27" i="1"/>
  <c r="AV23" i="1"/>
  <c r="AR34" i="1"/>
  <c r="Z36" i="1"/>
  <c r="AD44" i="1"/>
  <c r="N53" i="1"/>
  <c r="N56" i="1"/>
  <c r="J11" i="1"/>
  <c r="J50" i="1"/>
  <c r="J48" i="1"/>
  <c r="J23" i="1"/>
  <c r="J38" i="1"/>
  <c r="J5" i="1"/>
  <c r="R17" i="1"/>
  <c r="AP36" i="1"/>
  <c r="R53" i="1"/>
  <c r="V56" i="1"/>
  <c r="J51" i="1"/>
  <c r="AB17" i="1"/>
  <c r="AD56" i="1"/>
  <c r="V53" i="1"/>
  <c r="AD53" i="1"/>
  <c r="AL56" i="1"/>
  <c r="J53" i="1"/>
  <c r="J45" i="1"/>
  <c r="J7" i="1"/>
  <c r="V6" i="1"/>
  <c r="AY6" i="1"/>
  <c r="AZ6" i="1" s="1"/>
  <c r="AP7" i="1"/>
  <c r="AL9" i="1"/>
  <c r="AL11" i="1"/>
  <c r="X12" i="1"/>
  <c r="P13" i="1"/>
  <c r="L14" i="1"/>
  <c r="BB14" i="1"/>
  <c r="V16" i="1"/>
  <c r="AB21" i="1"/>
  <c r="AV22" i="1"/>
  <c r="AF26" i="1"/>
  <c r="R25" i="1"/>
  <c r="BB25" i="1"/>
  <c r="V27" i="1"/>
  <c r="L30" i="1"/>
  <c r="AR32" i="1"/>
  <c r="CJ34" i="1"/>
  <c r="CK34" i="1" s="1"/>
  <c r="AD36" i="1"/>
  <c r="AL38" i="1"/>
  <c r="AL31" i="1"/>
  <c r="AH41" i="1"/>
  <c r="V44" i="1"/>
  <c r="N49" i="1"/>
  <c r="R50" i="1"/>
  <c r="AL48" i="1"/>
  <c r="T5" i="1"/>
  <c r="X6" i="1"/>
  <c r="CJ7" i="1"/>
  <c r="CK7" i="1" s="1"/>
  <c r="AV9" i="1"/>
  <c r="AP11" i="1"/>
  <c r="AH12" i="1"/>
  <c r="R13" i="1"/>
  <c r="N14" i="1"/>
  <c r="AF16" i="1"/>
  <c r="AL21" i="1"/>
  <c r="AY22" i="1"/>
  <c r="AH26" i="1"/>
  <c r="X25" i="1"/>
  <c r="AF27" i="1"/>
  <c r="L29" i="1"/>
  <c r="R30" i="1"/>
  <c r="L32" i="1"/>
  <c r="AV32" i="1"/>
  <c r="N33" i="1"/>
  <c r="AH36" i="1"/>
  <c r="AT31" i="1"/>
  <c r="AL41" i="1"/>
  <c r="R49" i="1"/>
  <c r="AH50" i="1"/>
  <c r="AT48" i="1"/>
  <c r="AT52" i="1"/>
  <c r="AJ5" i="1"/>
  <c r="AF6" i="1"/>
  <c r="CJ6" i="1"/>
  <c r="CK6" i="1" s="1"/>
  <c r="AY9" i="1"/>
  <c r="N10" i="1"/>
  <c r="AL12" i="1"/>
  <c r="AB13" i="1"/>
  <c r="X14" i="1"/>
  <c r="AJ16" i="1"/>
  <c r="AP21" i="1"/>
  <c r="AL26" i="1"/>
  <c r="AB25" i="1"/>
  <c r="AJ27" i="1"/>
  <c r="V29" i="1"/>
  <c r="V30" i="1"/>
  <c r="AT41" i="1"/>
  <c r="V49" i="1"/>
  <c r="L4" i="1"/>
  <c r="AY5" i="1"/>
  <c r="AH6" i="1"/>
  <c r="P9" i="1"/>
  <c r="AP10" i="1"/>
  <c r="AN12" i="1"/>
  <c r="AF13" i="1"/>
  <c r="AB14" i="1"/>
  <c r="AL16" i="1"/>
  <c r="T22" i="1"/>
  <c r="L26" i="1"/>
  <c r="AR26" i="1"/>
  <c r="AD25" i="1"/>
  <c r="X24" i="1"/>
  <c r="AL27" i="1"/>
  <c r="AB29" i="1"/>
  <c r="X30" i="1"/>
  <c r="P32" i="1"/>
  <c r="CJ32" i="1"/>
  <c r="CK32" i="1" s="1"/>
  <c r="AD37" i="1"/>
  <c r="AD33" i="1"/>
  <c r="AT36" i="1"/>
  <c r="N31" i="1"/>
  <c r="N39" i="1"/>
  <c r="AT44" i="1"/>
  <c r="AD49" i="1"/>
  <c r="V40" i="1"/>
  <c r="N48" i="1"/>
  <c r="R54" i="1"/>
  <c r="AL53" i="1"/>
  <c r="AT56" i="1"/>
  <c r="AT14" i="1"/>
  <c r="V4" i="1"/>
  <c r="AJ6" i="1"/>
  <c r="V7" i="1"/>
  <c r="T9" i="1"/>
  <c r="AT10" i="1"/>
  <c r="L12" i="1"/>
  <c r="AH13" i="1"/>
  <c r="AD14" i="1"/>
  <c r="AV16" i="1"/>
  <c r="V22" i="1"/>
  <c r="P26" i="1"/>
  <c r="AV26" i="1"/>
  <c r="AH25" i="1"/>
  <c r="AV27" i="1"/>
  <c r="AL29" i="1"/>
  <c r="AH30" i="1"/>
  <c r="R32" i="1"/>
  <c r="AH37" i="1"/>
  <c r="CJ36" i="1"/>
  <c r="CK36" i="1" s="1"/>
  <c r="R31" i="1"/>
  <c r="R39" i="1"/>
  <c r="N41" i="1"/>
  <c r="AP46" i="1"/>
  <c r="AH49" i="1"/>
  <c r="AD40" i="1"/>
  <c r="R48" i="1"/>
  <c r="AH54" i="1"/>
  <c r="AB4" i="1"/>
  <c r="P6" i="1"/>
  <c r="AL6" i="1"/>
  <c r="Z7" i="1"/>
  <c r="V9" i="1"/>
  <c r="P12" i="1"/>
  <c r="BB12" i="1"/>
  <c r="CI12" i="1" s="1"/>
  <c r="AR13" i="1"/>
  <c r="AN14" i="1"/>
  <c r="AY16" i="1"/>
  <c r="AN25" i="1"/>
  <c r="AY27" i="1"/>
  <c r="P23" i="1"/>
  <c r="AR29" i="1"/>
  <c r="AL30" i="1"/>
  <c r="AB32" i="1"/>
  <c r="L34" i="1"/>
  <c r="N36" i="1"/>
  <c r="V31" i="1"/>
  <c r="AT39" i="1"/>
  <c r="R41" i="1"/>
  <c r="R45" i="1"/>
  <c r="AL49" i="1"/>
  <c r="AL40" i="1"/>
  <c r="V48" i="1"/>
  <c r="N52" i="1"/>
  <c r="R57" i="1"/>
  <c r="BB30" i="1"/>
  <c r="CI30" i="1" s="1"/>
  <c r="AL4" i="1"/>
  <c r="R6" i="1"/>
  <c r="AN6" i="1"/>
  <c r="AF9" i="1"/>
  <c r="AZ8" i="1"/>
  <c r="R12" i="1"/>
  <c r="AV13" i="1"/>
  <c r="AR14" i="1"/>
  <c r="P16" i="1"/>
  <c r="AV17" i="1"/>
  <c r="V21" i="1"/>
  <c r="AZ20" i="1"/>
  <c r="AJ22" i="1"/>
  <c r="V26" i="1"/>
  <c r="L25" i="1"/>
  <c r="AR25" i="1"/>
  <c r="P27" i="1"/>
  <c r="AF23" i="1"/>
  <c r="AN30" i="1"/>
  <c r="AF32" i="1"/>
  <c r="N19" i="1"/>
  <c r="AD31" i="1"/>
  <c r="CJ39" i="1"/>
  <c r="CK39" i="1" s="1"/>
  <c r="V41" i="1"/>
  <c r="AH45" i="1"/>
  <c r="AT49" i="1"/>
  <c r="AT40" i="1"/>
  <c r="AD48" i="1"/>
  <c r="V52" i="1"/>
  <c r="AH57" i="1"/>
  <c r="X4" i="1"/>
  <c r="AN4" i="1"/>
  <c r="BB4" i="1"/>
  <c r="V5" i="1"/>
  <c r="AL5" i="1"/>
  <c r="AL15" i="1"/>
  <c r="V15" i="1"/>
  <c r="AH15" i="1"/>
  <c r="R15" i="1"/>
  <c r="AV15" i="1"/>
  <c r="AF15" i="1"/>
  <c r="P15" i="1"/>
  <c r="AT15" i="1"/>
  <c r="AD15" i="1"/>
  <c r="N15" i="1"/>
  <c r="AR15" i="1"/>
  <c r="AB15" i="1"/>
  <c r="L15" i="1"/>
  <c r="BB15" i="1"/>
  <c r="Z4" i="1"/>
  <c r="AP4" i="1"/>
  <c r="CJ4" i="1"/>
  <c r="X5" i="1"/>
  <c r="AN5" i="1"/>
  <c r="BB5" i="1"/>
  <c r="AR10" i="1"/>
  <c r="AB10" i="1"/>
  <c r="L10" i="1"/>
  <c r="BB10" i="1"/>
  <c r="AN10" i="1"/>
  <c r="X10" i="1"/>
  <c r="AL10" i="1"/>
  <c r="V10" i="1"/>
  <c r="AY10" i="1"/>
  <c r="AJ10" i="1"/>
  <c r="T10" i="1"/>
  <c r="AH10" i="1"/>
  <c r="R10" i="1"/>
  <c r="AV10" i="1"/>
  <c r="T15" i="1"/>
  <c r="CJ15" i="1"/>
  <c r="CK15" i="1" s="1"/>
  <c r="AL24" i="1"/>
  <c r="V24" i="1"/>
  <c r="AY24" i="1"/>
  <c r="AJ24" i="1"/>
  <c r="T24" i="1"/>
  <c r="AH24" i="1"/>
  <c r="R24" i="1"/>
  <c r="AV24" i="1"/>
  <c r="AF24" i="1"/>
  <c r="P24" i="1"/>
  <c r="AT24" i="1"/>
  <c r="AD24" i="1"/>
  <c r="N24" i="1"/>
  <c r="AR24" i="1"/>
  <c r="AB24" i="1"/>
  <c r="L24" i="1"/>
  <c r="AV35" i="1"/>
  <c r="AF35" i="1"/>
  <c r="P35" i="1"/>
  <c r="AR35" i="1"/>
  <c r="AB35" i="1"/>
  <c r="L35" i="1"/>
  <c r="BB35" i="1"/>
  <c r="AN35" i="1"/>
  <c r="X35" i="1"/>
  <c r="AY35" i="1"/>
  <c r="AJ35" i="1"/>
  <c r="T35" i="1"/>
  <c r="AH35" i="1"/>
  <c r="R35" i="1"/>
  <c r="AT35" i="1"/>
  <c r="AP35" i="1"/>
  <c r="AL35" i="1"/>
  <c r="AD35" i="1"/>
  <c r="Z35" i="1"/>
  <c r="V35" i="1"/>
  <c r="CJ35" i="1"/>
  <c r="CK35" i="1" s="1"/>
  <c r="N35" i="1"/>
  <c r="Z5" i="1"/>
  <c r="N4" i="1"/>
  <c r="AD4" i="1"/>
  <c r="AT4" i="1"/>
  <c r="L5" i="1"/>
  <c r="AB5" i="1"/>
  <c r="AR5" i="1"/>
  <c r="P10" i="1"/>
  <c r="BB11" i="1"/>
  <c r="AN11" i="1"/>
  <c r="X11" i="1"/>
  <c r="AY11" i="1"/>
  <c r="AJ11" i="1"/>
  <c r="T11" i="1"/>
  <c r="AH11" i="1"/>
  <c r="R11" i="1"/>
  <c r="AV11" i="1"/>
  <c r="AF11" i="1"/>
  <c r="P11" i="1"/>
  <c r="AT11" i="1"/>
  <c r="AD11" i="1"/>
  <c r="N11" i="1"/>
  <c r="Z15" i="1"/>
  <c r="Z24" i="1"/>
  <c r="AP5" i="1"/>
  <c r="P4" i="1"/>
  <c r="AF4" i="1"/>
  <c r="AV4" i="1"/>
  <c r="N5" i="1"/>
  <c r="AD5" i="1"/>
  <c r="AT5" i="1"/>
  <c r="Z6" i="1"/>
  <c r="AP6" i="1"/>
  <c r="BB7" i="1"/>
  <c r="CI7" i="1" s="1"/>
  <c r="AN7" i="1"/>
  <c r="X7" i="1"/>
  <c r="AY7" i="1"/>
  <c r="AJ7" i="1"/>
  <c r="T7" i="1"/>
  <c r="AH7" i="1"/>
  <c r="R7" i="1"/>
  <c r="AV7" i="1"/>
  <c r="AF7" i="1"/>
  <c r="AT7" i="1"/>
  <c r="AD7" i="1"/>
  <c r="N7" i="1"/>
  <c r="AR7" i="1"/>
  <c r="Z10" i="1"/>
  <c r="L11" i="1"/>
  <c r="CJ11" i="1"/>
  <c r="CK11" i="1" s="1"/>
  <c r="AJ15" i="1"/>
  <c r="AN24" i="1"/>
  <c r="AV43" i="1"/>
  <c r="AF43" i="1"/>
  <c r="P43" i="1"/>
  <c r="AR43" i="1"/>
  <c r="AB43" i="1"/>
  <c r="L43" i="1"/>
  <c r="CJ43" i="1"/>
  <c r="CK43" i="1" s="1"/>
  <c r="BB43" i="1"/>
  <c r="AN43" i="1"/>
  <c r="X43" i="1"/>
  <c r="AY43" i="1"/>
  <c r="AJ43" i="1"/>
  <c r="T43" i="1"/>
  <c r="AH43" i="1"/>
  <c r="R43" i="1"/>
  <c r="AT43" i="1"/>
  <c r="AP43" i="1"/>
  <c r="AL43" i="1"/>
  <c r="AD43" i="1"/>
  <c r="Z43" i="1"/>
  <c r="V43" i="1"/>
  <c r="N43" i="1"/>
  <c r="R4" i="1"/>
  <c r="AH4" i="1"/>
  <c r="P5" i="1"/>
  <c r="AF5" i="1"/>
  <c r="AV5" i="1"/>
  <c r="L6" i="1"/>
  <c r="AB6" i="1"/>
  <c r="AR6" i="1"/>
  <c r="L7" i="1"/>
  <c r="AD10" i="1"/>
  <c r="V11" i="1"/>
  <c r="AN15" i="1"/>
  <c r="BB21" i="1"/>
  <c r="AN21" i="1"/>
  <c r="X21" i="1"/>
  <c r="AY21" i="1"/>
  <c r="AJ21" i="1"/>
  <c r="T21" i="1"/>
  <c r="AH21" i="1"/>
  <c r="R21" i="1"/>
  <c r="AV21" i="1"/>
  <c r="AF21" i="1"/>
  <c r="P21" i="1"/>
  <c r="AT21" i="1"/>
  <c r="AD21" i="1"/>
  <c r="N21" i="1"/>
  <c r="AP24" i="1"/>
  <c r="CJ5" i="1"/>
  <c r="T4" i="1"/>
  <c r="AJ4" i="1"/>
  <c r="R5" i="1"/>
  <c r="N6" i="1"/>
  <c r="AD6" i="1"/>
  <c r="AT6" i="1"/>
  <c r="P7" i="1"/>
  <c r="AF10" i="1"/>
  <c r="Z11" i="1"/>
  <c r="AP15" i="1"/>
  <c r="L21" i="1"/>
  <c r="CJ21" i="1"/>
  <c r="CK21" i="1" s="1"/>
  <c r="BB24" i="1"/>
  <c r="X9" i="1"/>
  <c r="AN9" i="1"/>
  <c r="BB9" i="1"/>
  <c r="Z12" i="1"/>
  <c r="AP12" i="1"/>
  <c r="T13" i="1"/>
  <c r="AJ13" i="1"/>
  <c r="AY13" i="1"/>
  <c r="P14" i="1"/>
  <c r="AF14" i="1"/>
  <c r="AV14" i="1"/>
  <c r="X16" i="1"/>
  <c r="AN16" i="1"/>
  <c r="BB16" i="1"/>
  <c r="AZ16" i="1" s="1"/>
  <c r="T17" i="1"/>
  <c r="AJ17" i="1"/>
  <c r="AY17" i="1"/>
  <c r="X22" i="1"/>
  <c r="AN22" i="1"/>
  <c r="BB22" i="1"/>
  <c r="T26" i="1"/>
  <c r="AJ26" i="1"/>
  <c r="AY26" i="1"/>
  <c r="P25" i="1"/>
  <c r="AF25" i="1"/>
  <c r="AV25" i="1"/>
  <c r="X27" i="1"/>
  <c r="AN27" i="1"/>
  <c r="BB27" i="1"/>
  <c r="R23" i="1"/>
  <c r="AH23" i="1"/>
  <c r="N29" i="1"/>
  <c r="AD29" i="1"/>
  <c r="AT29" i="1"/>
  <c r="Z30" i="1"/>
  <c r="AP30" i="1"/>
  <c r="T32" i="1"/>
  <c r="AJ32" i="1"/>
  <c r="AY32" i="1"/>
  <c r="N34" i="1"/>
  <c r="AD34" i="1"/>
  <c r="AT34" i="1"/>
  <c r="R19" i="1"/>
  <c r="AH33" i="1"/>
  <c r="Z39" i="1"/>
  <c r="AR42" i="1"/>
  <c r="AB42" i="1"/>
  <c r="L42" i="1"/>
  <c r="BB42" i="1"/>
  <c r="AN42" i="1"/>
  <c r="X42" i="1"/>
  <c r="AL42" i="1"/>
  <c r="V42" i="1"/>
  <c r="AY42" i="1"/>
  <c r="AJ42" i="1"/>
  <c r="T42" i="1"/>
  <c r="AV42" i="1"/>
  <c r="AF42" i="1"/>
  <c r="P42" i="1"/>
  <c r="AT42" i="1"/>
  <c r="AD42" i="1"/>
  <c r="N42" i="1"/>
  <c r="AY46" i="1"/>
  <c r="AJ46" i="1"/>
  <c r="T46" i="1"/>
  <c r="AV46" i="1"/>
  <c r="AF46" i="1"/>
  <c r="P46" i="1"/>
  <c r="AT46" i="1"/>
  <c r="AD46" i="1"/>
  <c r="N46" i="1"/>
  <c r="AR46" i="1"/>
  <c r="AB46" i="1"/>
  <c r="L46" i="1"/>
  <c r="BB46" i="1"/>
  <c r="AN46" i="1"/>
  <c r="X46" i="1"/>
  <c r="AL46" i="1"/>
  <c r="V46" i="1"/>
  <c r="AY55" i="1"/>
  <c r="AJ55" i="1"/>
  <c r="T55" i="1"/>
  <c r="AH55" i="1"/>
  <c r="R55" i="1"/>
  <c r="AV55" i="1"/>
  <c r="AF55" i="1"/>
  <c r="P55" i="1"/>
  <c r="AT55" i="1"/>
  <c r="AD55" i="1"/>
  <c r="N55" i="1"/>
  <c r="AR55" i="1"/>
  <c r="AB55" i="1"/>
  <c r="L55" i="1"/>
  <c r="BB55" i="1"/>
  <c r="AN55" i="1"/>
  <c r="X55" i="1"/>
  <c r="AL55" i="1"/>
  <c r="V55" i="1"/>
  <c r="Z9" i="1"/>
  <c r="AP9" i="1"/>
  <c r="CJ9" i="1"/>
  <c r="CK9" i="1" s="1"/>
  <c r="AB12" i="1"/>
  <c r="AR12" i="1"/>
  <c r="CJ12" i="1"/>
  <c r="CK12" i="1" s="1"/>
  <c r="V13" i="1"/>
  <c r="AL13" i="1"/>
  <c r="R14" i="1"/>
  <c r="AH14" i="1"/>
  <c r="Z16" i="1"/>
  <c r="AP16" i="1"/>
  <c r="CJ16" i="1"/>
  <c r="CK16" i="1" s="1"/>
  <c r="V17" i="1"/>
  <c r="AL17" i="1"/>
  <c r="Z22" i="1"/>
  <c r="AP22" i="1"/>
  <c r="CJ22" i="1"/>
  <c r="CK22" i="1" s="1"/>
  <c r="Z27" i="1"/>
  <c r="AP27" i="1"/>
  <c r="CJ27" i="1"/>
  <c r="CK27" i="1" s="1"/>
  <c r="T23" i="1"/>
  <c r="AJ23" i="1"/>
  <c r="AY23" i="1"/>
  <c r="P29" i="1"/>
  <c r="AF29" i="1"/>
  <c r="AV29" i="1"/>
  <c r="AB30" i="1"/>
  <c r="AR30" i="1"/>
  <c r="CJ30" i="1"/>
  <c r="CK30" i="1" s="1"/>
  <c r="V32" i="1"/>
  <c r="AL32" i="1"/>
  <c r="P34" i="1"/>
  <c r="AF34" i="1"/>
  <c r="AV34" i="1"/>
  <c r="AV37" i="1"/>
  <c r="AF37" i="1"/>
  <c r="P37" i="1"/>
  <c r="AR37" i="1"/>
  <c r="AB37" i="1"/>
  <c r="L37" i="1"/>
  <c r="BB37" i="1"/>
  <c r="AN37" i="1"/>
  <c r="X37" i="1"/>
  <c r="AY37" i="1"/>
  <c r="AJ37" i="1"/>
  <c r="T37" i="1"/>
  <c r="AP37" i="1"/>
  <c r="V19" i="1"/>
  <c r="AL33" i="1"/>
  <c r="AR38" i="1"/>
  <c r="AB38" i="1"/>
  <c r="L38" i="1"/>
  <c r="BB38" i="1"/>
  <c r="AN38" i="1"/>
  <c r="X38" i="1"/>
  <c r="AY38" i="1"/>
  <c r="AJ38" i="1"/>
  <c r="T38" i="1"/>
  <c r="AV38" i="1"/>
  <c r="AF38" i="1"/>
  <c r="P38" i="1"/>
  <c r="AT38" i="1"/>
  <c r="AD38" i="1"/>
  <c r="N38" i="1"/>
  <c r="AD39" i="1"/>
  <c r="R42" i="1"/>
  <c r="R46" i="1"/>
  <c r="AY51" i="1"/>
  <c r="AJ51" i="1"/>
  <c r="T51" i="1"/>
  <c r="AH51" i="1"/>
  <c r="R51" i="1"/>
  <c r="AV51" i="1"/>
  <c r="AF51" i="1"/>
  <c r="P51" i="1"/>
  <c r="AT51" i="1"/>
  <c r="AD51" i="1"/>
  <c r="N51" i="1"/>
  <c r="AR51" i="1"/>
  <c r="AB51" i="1"/>
  <c r="L51" i="1"/>
  <c r="BB51" i="1"/>
  <c r="AN51" i="1"/>
  <c r="X51" i="1"/>
  <c r="AL51" i="1"/>
  <c r="V51" i="1"/>
  <c r="Z55" i="1"/>
  <c r="L9" i="1"/>
  <c r="AB9" i="1"/>
  <c r="AR9" i="1"/>
  <c r="N12" i="1"/>
  <c r="AD12" i="1"/>
  <c r="AT12" i="1"/>
  <c r="X13" i="1"/>
  <c r="AN13" i="1"/>
  <c r="BB13" i="1"/>
  <c r="T14" i="1"/>
  <c r="AJ14" i="1"/>
  <c r="AY14" i="1"/>
  <c r="L16" i="1"/>
  <c r="AB16" i="1"/>
  <c r="AR16" i="1"/>
  <c r="X17" i="1"/>
  <c r="AN17" i="1"/>
  <c r="BB17" i="1"/>
  <c r="L22" i="1"/>
  <c r="AB22" i="1"/>
  <c r="AR22" i="1"/>
  <c r="X26" i="1"/>
  <c r="AN26" i="1"/>
  <c r="BB26" i="1"/>
  <c r="T25" i="1"/>
  <c r="AJ25" i="1"/>
  <c r="AY25" i="1"/>
  <c r="L27" i="1"/>
  <c r="AB27" i="1"/>
  <c r="AR27" i="1"/>
  <c r="V23" i="1"/>
  <c r="AL23" i="1"/>
  <c r="R29" i="1"/>
  <c r="AH29" i="1"/>
  <c r="N30" i="1"/>
  <c r="AD30" i="1"/>
  <c r="AT30" i="1"/>
  <c r="X32" i="1"/>
  <c r="AN32" i="1"/>
  <c r="BB32" i="1"/>
  <c r="CI32" i="1" s="1"/>
  <c r="R34" i="1"/>
  <c r="AH34" i="1"/>
  <c r="N37" i="1"/>
  <c r="AT37" i="1"/>
  <c r="Z19" i="1"/>
  <c r="CJ19" i="1"/>
  <c r="CK19" i="1" s="1"/>
  <c r="R38" i="1"/>
  <c r="CJ38" i="1"/>
  <c r="CK38" i="1" s="1"/>
  <c r="AH39" i="1"/>
  <c r="Z42" i="1"/>
  <c r="Z46" i="1"/>
  <c r="AY47" i="1"/>
  <c r="AJ47" i="1"/>
  <c r="T47" i="1"/>
  <c r="AH47" i="1"/>
  <c r="R47" i="1"/>
  <c r="AV47" i="1"/>
  <c r="AF47" i="1"/>
  <c r="P47" i="1"/>
  <c r="AT47" i="1"/>
  <c r="AD47" i="1"/>
  <c r="N47" i="1"/>
  <c r="AR47" i="1"/>
  <c r="AB47" i="1"/>
  <c r="L47" i="1"/>
  <c r="BB47" i="1"/>
  <c r="AN47" i="1"/>
  <c r="X47" i="1"/>
  <c r="AL47" i="1"/>
  <c r="V47" i="1"/>
  <c r="Z51" i="1"/>
  <c r="AP55" i="1"/>
  <c r="N9" i="1"/>
  <c r="AD9" i="1"/>
  <c r="AT9" i="1"/>
  <c r="AF12" i="1"/>
  <c r="AV12" i="1"/>
  <c r="Z13" i="1"/>
  <c r="AP13" i="1"/>
  <c r="CJ13" i="1"/>
  <c r="CK13" i="1" s="1"/>
  <c r="V14" i="1"/>
  <c r="AL14" i="1"/>
  <c r="N16" i="1"/>
  <c r="AD16" i="1"/>
  <c r="AT16" i="1"/>
  <c r="Z17" i="1"/>
  <c r="AP17" i="1"/>
  <c r="CJ17" i="1"/>
  <c r="CK17" i="1" s="1"/>
  <c r="N22" i="1"/>
  <c r="AD22" i="1"/>
  <c r="AT22" i="1"/>
  <c r="Z26" i="1"/>
  <c r="AP26" i="1"/>
  <c r="CJ26" i="1"/>
  <c r="CK26" i="1" s="1"/>
  <c r="V25" i="1"/>
  <c r="AL25" i="1"/>
  <c r="N27" i="1"/>
  <c r="AD27" i="1"/>
  <c r="AT27" i="1"/>
  <c r="X23" i="1"/>
  <c r="AN23" i="1"/>
  <c r="BB23" i="1"/>
  <c r="T29" i="1"/>
  <c r="AJ29" i="1"/>
  <c r="AY29" i="1"/>
  <c r="P30" i="1"/>
  <c r="AF30" i="1"/>
  <c r="AV30" i="1"/>
  <c r="Z32" i="1"/>
  <c r="AP32" i="1"/>
  <c r="T34" i="1"/>
  <c r="AJ34" i="1"/>
  <c r="AY34" i="1"/>
  <c r="R37" i="1"/>
  <c r="AD19" i="1"/>
  <c r="BB33" i="1"/>
  <c r="AN33" i="1"/>
  <c r="X33" i="1"/>
  <c r="AY33" i="1"/>
  <c r="AJ33" i="1"/>
  <c r="T33" i="1"/>
  <c r="AV33" i="1"/>
  <c r="AF33" i="1"/>
  <c r="P33" i="1"/>
  <c r="AR33" i="1"/>
  <c r="AB33" i="1"/>
  <c r="L33" i="1"/>
  <c r="CJ33" i="1"/>
  <c r="CK33" i="1" s="1"/>
  <c r="AP33" i="1"/>
  <c r="Z33" i="1"/>
  <c r="V38" i="1"/>
  <c r="AH42" i="1"/>
  <c r="AH46" i="1"/>
  <c r="Z47" i="1"/>
  <c r="AP51" i="1"/>
  <c r="CJ55" i="1"/>
  <c r="CK55" i="1" s="1"/>
  <c r="Z23" i="1"/>
  <c r="AP23" i="1"/>
  <c r="CJ23" i="1"/>
  <c r="CK23" i="1" s="1"/>
  <c r="V34" i="1"/>
  <c r="AL34" i="1"/>
  <c r="AH19" i="1"/>
  <c r="R9" i="1"/>
  <c r="T12" i="1"/>
  <c r="AJ12" i="1"/>
  <c r="N13" i="1"/>
  <c r="AD13" i="1"/>
  <c r="Z14" i="1"/>
  <c r="AP14" i="1"/>
  <c r="R16" i="1"/>
  <c r="N17" i="1"/>
  <c r="AD17" i="1"/>
  <c r="R22" i="1"/>
  <c r="N26" i="1"/>
  <c r="AD26" i="1"/>
  <c r="Z25" i="1"/>
  <c r="AP25" i="1"/>
  <c r="R27" i="1"/>
  <c r="L23" i="1"/>
  <c r="AB23" i="1"/>
  <c r="AR23" i="1"/>
  <c r="X29" i="1"/>
  <c r="AN29" i="1"/>
  <c r="BB29" i="1"/>
  <c r="T30" i="1"/>
  <c r="AJ30" i="1"/>
  <c r="AD32" i="1"/>
  <c r="X34" i="1"/>
  <c r="AN34" i="1"/>
  <c r="BB34" i="1"/>
  <c r="CI34" i="1" s="1"/>
  <c r="Z37" i="1"/>
  <c r="CJ37" i="1"/>
  <c r="CK37" i="1" s="1"/>
  <c r="R33" i="1"/>
  <c r="AY36" i="1"/>
  <c r="AJ36" i="1"/>
  <c r="T36" i="1"/>
  <c r="AV36" i="1"/>
  <c r="AF36" i="1"/>
  <c r="P36" i="1"/>
  <c r="AR36" i="1"/>
  <c r="AB36" i="1"/>
  <c r="L36" i="1"/>
  <c r="BB36" i="1"/>
  <c r="AN36" i="1"/>
  <c r="X36" i="1"/>
  <c r="AL36" i="1"/>
  <c r="V36" i="1"/>
  <c r="AH38" i="1"/>
  <c r="AY39" i="1"/>
  <c r="AJ39" i="1"/>
  <c r="T39" i="1"/>
  <c r="AV39" i="1"/>
  <c r="AF39" i="1"/>
  <c r="P39" i="1"/>
  <c r="AR39" i="1"/>
  <c r="AB39" i="1"/>
  <c r="L39" i="1"/>
  <c r="BB39" i="1"/>
  <c r="AN39" i="1"/>
  <c r="X39" i="1"/>
  <c r="AL39" i="1"/>
  <c r="V39" i="1"/>
  <c r="CJ47" i="1"/>
  <c r="CK47" i="1" s="1"/>
  <c r="N23" i="1"/>
  <c r="AD23" i="1"/>
  <c r="Z29" i="1"/>
  <c r="AP29" i="1"/>
  <c r="Z34" i="1"/>
  <c r="AR19" i="1"/>
  <c r="AB19" i="1"/>
  <c r="L19" i="1"/>
  <c r="BB19" i="1"/>
  <c r="AN19" i="1"/>
  <c r="X19" i="1"/>
  <c r="AY19" i="1"/>
  <c r="AJ19" i="1"/>
  <c r="T19" i="1"/>
  <c r="AV19" i="1"/>
  <c r="AF19" i="1"/>
  <c r="P19" i="1"/>
  <c r="AP19" i="1"/>
  <c r="Z31" i="1"/>
  <c r="AP31" i="1"/>
  <c r="CJ31" i="1"/>
  <c r="CK31" i="1" s="1"/>
  <c r="Z41" i="1"/>
  <c r="AP41" i="1"/>
  <c r="CJ41" i="1"/>
  <c r="CK41" i="1" s="1"/>
  <c r="R44" i="1"/>
  <c r="AH44" i="1"/>
  <c r="N45" i="1"/>
  <c r="AD45" i="1"/>
  <c r="AT45" i="1"/>
  <c r="Z49" i="1"/>
  <c r="AP49" i="1"/>
  <c r="CJ49" i="1"/>
  <c r="CK49" i="1" s="1"/>
  <c r="R40" i="1"/>
  <c r="AH40" i="1"/>
  <c r="N50" i="1"/>
  <c r="AD50" i="1"/>
  <c r="AT50" i="1"/>
  <c r="Z48" i="1"/>
  <c r="AP48" i="1"/>
  <c r="CJ48" i="1"/>
  <c r="CK48" i="1" s="1"/>
  <c r="R52" i="1"/>
  <c r="AH52" i="1"/>
  <c r="N54" i="1"/>
  <c r="AD54" i="1"/>
  <c r="AT54" i="1"/>
  <c r="Z53" i="1"/>
  <c r="AP53" i="1"/>
  <c r="CJ53" i="1"/>
  <c r="CK53" i="1" s="1"/>
  <c r="R56" i="1"/>
  <c r="AH56" i="1"/>
  <c r="N57" i="1"/>
  <c r="AD57" i="1"/>
  <c r="AT57" i="1"/>
  <c r="L31" i="1"/>
  <c r="AB31" i="1"/>
  <c r="AR31" i="1"/>
  <c r="L41" i="1"/>
  <c r="AB41" i="1"/>
  <c r="AR41" i="1"/>
  <c r="T44" i="1"/>
  <c r="AJ44" i="1"/>
  <c r="AY44" i="1"/>
  <c r="P45" i="1"/>
  <c r="AF45" i="1"/>
  <c r="AV45" i="1"/>
  <c r="L49" i="1"/>
  <c r="AB49" i="1"/>
  <c r="AR49" i="1"/>
  <c r="T40" i="1"/>
  <c r="AJ40" i="1"/>
  <c r="AY40" i="1"/>
  <c r="P50" i="1"/>
  <c r="AF50" i="1"/>
  <c r="AV50" i="1"/>
  <c r="L48" i="1"/>
  <c r="AB48" i="1"/>
  <c r="AR48" i="1"/>
  <c r="T52" i="1"/>
  <c r="AJ52" i="1"/>
  <c r="AY52" i="1"/>
  <c r="P54" i="1"/>
  <c r="AF54" i="1"/>
  <c r="AV54" i="1"/>
  <c r="L53" i="1"/>
  <c r="AB53" i="1"/>
  <c r="AR53" i="1"/>
  <c r="T56" i="1"/>
  <c r="AJ56" i="1"/>
  <c r="AY56" i="1"/>
  <c r="P57" i="1"/>
  <c r="AF57" i="1"/>
  <c r="AV57" i="1"/>
  <c r="P31" i="1"/>
  <c r="AF31" i="1"/>
  <c r="AV31" i="1"/>
  <c r="P41" i="1"/>
  <c r="AF41" i="1"/>
  <c r="AV41" i="1"/>
  <c r="X44" i="1"/>
  <c r="AN44" i="1"/>
  <c r="BB44" i="1"/>
  <c r="T45" i="1"/>
  <c r="AJ45" i="1"/>
  <c r="AY45" i="1"/>
  <c r="P49" i="1"/>
  <c r="AF49" i="1"/>
  <c r="AV49" i="1"/>
  <c r="X40" i="1"/>
  <c r="AN40" i="1"/>
  <c r="BB40" i="1"/>
  <c r="T50" i="1"/>
  <c r="AJ50" i="1"/>
  <c r="AY50" i="1"/>
  <c r="P48" i="1"/>
  <c r="AF48" i="1"/>
  <c r="AV48" i="1"/>
  <c r="X52" i="1"/>
  <c r="AN52" i="1"/>
  <c r="BB52" i="1"/>
  <c r="T54" i="1"/>
  <c r="AJ54" i="1"/>
  <c r="AY54" i="1"/>
  <c r="P53" i="1"/>
  <c r="AF53" i="1"/>
  <c r="AV53" i="1"/>
  <c r="X56" i="1"/>
  <c r="AN56" i="1"/>
  <c r="BB56" i="1"/>
  <c r="T57" i="1"/>
  <c r="AJ57" i="1"/>
  <c r="AY57" i="1"/>
  <c r="Z44" i="1"/>
  <c r="AP44" i="1"/>
  <c r="CJ44" i="1"/>
  <c r="CK44" i="1" s="1"/>
  <c r="V45" i="1"/>
  <c r="AL45" i="1"/>
  <c r="Z40" i="1"/>
  <c r="AP40" i="1"/>
  <c r="CJ40" i="1"/>
  <c r="CK40" i="1" s="1"/>
  <c r="V50" i="1"/>
  <c r="AL50" i="1"/>
  <c r="Z52" i="1"/>
  <c r="AP52" i="1"/>
  <c r="CJ52" i="1"/>
  <c r="CK52" i="1" s="1"/>
  <c r="V54" i="1"/>
  <c r="AL54" i="1"/>
  <c r="Z56" i="1"/>
  <c r="AP56" i="1"/>
  <c r="CJ56" i="1"/>
  <c r="CK56" i="1" s="1"/>
  <c r="V57" i="1"/>
  <c r="AL57" i="1"/>
  <c r="T31" i="1"/>
  <c r="AJ31" i="1"/>
  <c r="AY31" i="1"/>
  <c r="AZ31" i="1" s="1"/>
  <c r="T41" i="1"/>
  <c r="AJ41" i="1"/>
  <c r="AY41" i="1"/>
  <c r="AZ41" i="1" s="1"/>
  <c r="L44" i="1"/>
  <c r="AB44" i="1"/>
  <c r="AR44" i="1"/>
  <c r="X45" i="1"/>
  <c r="AN45" i="1"/>
  <c r="BB45" i="1"/>
  <c r="T49" i="1"/>
  <c r="AJ49" i="1"/>
  <c r="AY49" i="1"/>
  <c r="L40" i="1"/>
  <c r="AB40" i="1"/>
  <c r="AR40" i="1"/>
  <c r="X50" i="1"/>
  <c r="AN50" i="1"/>
  <c r="BB50" i="1"/>
  <c r="T48" i="1"/>
  <c r="AJ48" i="1"/>
  <c r="AY48" i="1"/>
  <c r="AZ48" i="1" s="1"/>
  <c r="L52" i="1"/>
  <c r="AB52" i="1"/>
  <c r="AR52" i="1"/>
  <c r="X54" i="1"/>
  <c r="AN54" i="1"/>
  <c r="BB54" i="1"/>
  <c r="T53" i="1"/>
  <c r="AJ53" i="1"/>
  <c r="AY53" i="1"/>
  <c r="AZ53" i="1" s="1"/>
  <c r="L56" i="1"/>
  <c r="AB56" i="1"/>
  <c r="AR56" i="1"/>
  <c r="X57" i="1"/>
  <c r="AN57" i="1"/>
  <c r="BB57" i="1"/>
  <c r="Z45" i="1"/>
  <c r="AP45" i="1"/>
  <c r="CJ45" i="1"/>
  <c r="CK45" i="1" s="1"/>
  <c r="Z50" i="1"/>
  <c r="AP50" i="1"/>
  <c r="CJ50" i="1"/>
  <c r="CK50" i="1" s="1"/>
  <c r="Z54" i="1"/>
  <c r="AP54" i="1"/>
  <c r="CJ54" i="1"/>
  <c r="CK54" i="1" s="1"/>
  <c r="Z57" i="1"/>
  <c r="AP57" i="1"/>
  <c r="CJ57" i="1"/>
  <c r="CK57" i="1" s="1"/>
  <c r="X31" i="1"/>
  <c r="AN31" i="1"/>
  <c r="X41" i="1"/>
  <c r="AN41" i="1"/>
  <c r="P44" i="1"/>
  <c r="AF44" i="1"/>
  <c r="L45" i="1"/>
  <c r="AB45" i="1"/>
  <c r="X49" i="1"/>
  <c r="AN49" i="1"/>
  <c r="P40" i="1"/>
  <c r="AF40" i="1"/>
  <c r="L50" i="1"/>
  <c r="AB50" i="1"/>
  <c r="X48" i="1"/>
  <c r="AN48" i="1"/>
  <c r="P52" i="1"/>
  <c r="AF52" i="1"/>
  <c r="L54" i="1"/>
  <c r="AB54" i="1"/>
  <c r="X53" i="1"/>
  <c r="AN53" i="1"/>
  <c r="P56" i="1"/>
  <c r="AF56" i="1"/>
  <c r="L57" i="1"/>
  <c r="AB57" i="1"/>
  <c r="AZ15" i="1" l="1"/>
  <c r="AZ4" i="1"/>
  <c r="AZ49" i="1"/>
  <c r="AZ9" i="1"/>
  <c r="AZ14" i="1"/>
  <c r="AZ40" i="1"/>
  <c r="AZ5" i="1"/>
  <c r="AZ57" i="1"/>
  <c r="AZ22" i="1"/>
  <c r="AZ43" i="1"/>
  <c r="AZ19" i="1"/>
  <c r="AZ7" i="1"/>
  <c r="AZ51" i="1"/>
  <c r="AZ46" i="1"/>
  <c r="AZ33" i="1"/>
  <c r="AZ17" i="1"/>
  <c r="AZ30" i="1"/>
  <c r="AZ54" i="1"/>
  <c r="AZ56" i="1"/>
  <c r="AZ25" i="1"/>
  <c r="AZ27" i="1"/>
  <c r="AZ11" i="1"/>
  <c r="AZ35" i="1"/>
  <c r="AZ12" i="1"/>
  <c r="AZ36" i="1"/>
  <c r="AZ55" i="1"/>
  <c r="AZ13" i="1"/>
  <c r="AZ39" i="1"/>
  <c r="AZ37" i="1"/>
  <c r="AZ32" i="1"/>
  <c r="AZ26" i="1"/>
  <c r="AZ50" i="1"/>
  <c r="AZ47" i="1"/>
  <c r="AZ42" i="1"/>
  <c r="AZ45" i="1"/>
  <c r="AZ52" i="1"/>
  <c r="AZ24" i="1"/>
  <c r="AZ21" i="1"/>
  <c r="AZ44" i="1"/>
  <c r="AZ34" i="1"/>
  <c r="AZ29" i="1"/>
  <c r="AZ38" i="1"/>
  <c r="AZ10" i="1"/>
  <c r="AZ23" i="1"/>
</calcChain>
</file>

<file path=xl/sharedStrings.xml><?xml version="1.0" encoding="utf-8"?>
<sst xmlns="http://schemas.openxmlformats.org/spreadsheetml/2006/main" count="145" uniqueCount="140">
  <si>
    <t>Скачивание мобильного приложения "Госуслуги.Дом"</t>
  </si>
  <si>
    <t>Наименование муниципального образования</t>
  </si>
  <si>
    <t>Количество помещений в многоквартирных домах</t>
  </si>
  <si>
    <t>Количество частных домовладений</t>
  </si>
  <si>
    <t>Всего</t>
  </si>
  <si>
    <t>Количество пользователей по состоянию на 05.11.2025</t>
  </si>
  <si>
    <t>Значение показателя в % по состоянию на 05.11.2025</t>
  </si>
  <si>
    <t>Количество пользователей по состоянию на 22.10.2025</t>
  </si>
  <si>
    <t>Значение показателя в % по состоянию на 22.10.2025</t>
  </si>
  <si>
    <t>Количество пользователей по состоянию на 15.10.2025</t>
  </si>
  <si>
    <t>Значение показателя в % по состоянию на 15.10.2025</t>
  </si>
  <si>
    <t>Количество пользователей по состоянию на 01.10.2025</t>
  </si>
  <si>
    <t>Значение показателя в % по состоянию на 01.10.2025</t>
  </si>
  <si>
    <t>Количество пользователей по состоянию на 10.09.2025</t>
  </si>
  <si>
    <t>Значение показателя в % по состоянию на 10.09.2025</t>
  </si>
  <si>
    <t>Количество пользователей по состоянию на 03.09.2025</t>
  </si>
  <si>
    <t>Значение показателя в % по состоянию на 03.09.2025</t>
  </si>
  <si>
    <t>Количество пользователей по состоянию на 28.08.2025</t>
  </si>
  <si>
    <t>Значение показателя в % по состоянию на 28.08.2025</t>
  </si>
  <si>
    <t>Количество пользователей по состоянию на 20.08.2025</t>
  </si>
  <si>
    <t>Значение показателя в % по состоянию на 20.08.2025</t>
  </si>
  <si>
    <t>Количество пользователей по состоянию на 13.08.2025</t>
  </si>
  <si>
    <t>Значение показателя в % по состоянию на 13.08.2025</t>
  </si>
  <si>
    <t>Количество пользователей по состоянию на 06.08.2025</t>
  </si>
  <si>
    <t>Значение показателя в % по состоянию на 06.08.2025</t>
  </si>
  <si>
    <t>Количество пользователей по состоянию на 23.07.2025</t>
  </si>
  <si>
    <t>Значение показателя в % по состоянию на 23.07.2025</t>
  </si>
  <si>
    <t>Количество пользователей по состоянию на 09.07.2025</t>
  </si>
  <si>
    <t>Значение показателя в % по состоянию на 09.07.2025</t>
  </si>
  <si>
    <t>Количество пользователей по состоянию на 18.06.2025</t>
  </si>
  <si>
    <t>Значение показателя в % по состоянию на 18.06.2025</t>
  </si>
  <si>
    <t>Количество пользователей по состоянию на 28.05.2025</t>
  </si>
  <si>
    <t>Значение показателя в % по состоянию на 28.05.2025</t>
  </si>
  <si>
    <t>Количество пользователей по состоянию на 21.05.2025</t>
  </si>
  <si>
    <t>Значение показателя в % по состоянию на 21.05.2025</t>
  </si>
  <si>
    <t>Количество пользователей по состоянию на 14.05.2025</t>
  </si>
  <si>
    <t>Значение показателя в % по состоянию на 14.05.2025</t>
  </si>
  <si>
    <t>Количество пользователей по состоянию на 16.04.2025</t>
  </si>
  <si>
    <t>Значение показателя в % по состоянию на 16.04.2025</t>
  </si>
  <si>
    <t>Количество пользователей по состоянию на 27.03.2025</t>
  </si>
  <si>
    <t>Значение показателя в % по состоянию на 27.03.2025</t>
  </si>
  <si>
    <t>Динамика</t>
  </si>
  <si>
    <t>Количество пользователей по состоянию на 13.03.2025</t>
  </si>
  <si>
    <t>Значение показателя в % по состоянию на 13.03.2025</t>
  </si>
  <si>
    <t>Количество пользователей по состоянию на 06.02.2025</t>
  </si>
  <si>
    <t>Значение показателя в % по состоянию на 06.02.2025</t>
  </si>
  <si>
    <t>Количество пользователей по состоянию на 11.12.2024</t>
  </si>
  <si>
    <t>Значение показателя в % по состоянию на  11.12.2024</t>
  </si>
  <si>
    <t>Количество пользователей по состоянию на 05.12.2024</t>
  </si>
  <si>
    <t>Значение показателя в % по состоянию на  05.12.2024</t>
  </si>
  <si>
    <t>Количество пользователей по состоянию на  28.11.2024</t>
  </si>
  <si>
    <t>Значение показателя в % по состоянию на  28.11.2024</t>
  </si>
  <si>
    <t>Количество пользователей по состоянию на  20.11.2024</t>
  </si>
  <si>
    <t>Значение показателя в % по состоянию на  20.11.2024</t>
  </si>
  <si>
    <t>Количество пользователей по состоянию на  12.11.2024</t>
  </si>
  <si>
    <t>Значение показателя в % по состоянию на  12.11.2024</t>
  </si>
  <si>
    <t>Количество пользователей по состоянию на  31.10.2024</t>
  </si>
  <si>
    <t>Значение показателя в % по состоянию на 31.10.2024</t>
  </si>
  <si>
    <t>Количество пользователей по состоянию на  23.10.2024</t>
  </si>
  <si>
    <t>Значение показателя в % по состоянию на 23.10.2024</t>
  </si>
  <si>
    <t>Количество пользователей по состоянию на  16.10.2024</t>
  </si>
  <si>
    <t>Значение показателя в % по состоянию на 16.10.2024</t>
  </si>
  <si>
    <t>Количество пользователей по состоянию на  26.09.2024</t>
  </si>
  <si>
    <t>Значение показателя в % по состоянию на 26.09.2024</t>
  </si>
  <si>
    <t>Количество пользователей по состоянию на  03.09.2024</t>
  </si>
  <si>
    <t>Значение показателя в % по состоянию на 03.09.2024</t>
  </si>
  <si>
    <t>Количество пользователей по состоянию на  28.08.2024</t>
  </si>
  <si>
    <t>Значение показателя в % по состоянию на 28.08.2024</t>
  </si>
  <si>
    <t>Количество пользователей по состоянию на  07.08.2024</t>
  </si>
  <si>
    <t>Значение показателя в % по состоянию на 07.08.2024</t>
  </si>
  <si>
    <t>Количество пользователей по состоянию на 18.07.2024</t>
  </si>
  <si>
    <t>Значение показателя в % по состоянию на 18.07.2024</t>
  </si>
  <si>
    <t>Количество пользователей по состоянию на 04.07.2024</t>
  </si>
  <si>
    <t>Значение показателя в % по состоянию на 04.07.2024</t>
  </si>
  <si>
    <t>Количество пользователей по состоянию на 17.06.2024</t>
  </si>
  <si>
    <t>Значение показателя в % по состоянию на 17.06.2024</t>
  </si>
  <si>
    <t>Количество пользователей по состоянию на 26.09.2024</t>
  </si>
  <si>
    <t>Целевое значение показателя (25%)</t>
  </si>
  <si>
    <t>Необходимо скачать приложение</t>
  </si>
  <si>
    <t>г. Волгодонск</t>
  </si>
  <si>
    <t>Каменский район</t>
  </si>
  <si>
    <t>Боковский район</t>
  </si>
  <si>
    <t>Багаевский район</t>
  </si>
  <si>
    <t>г. Ростов-на-Дону</t>
  </si>
  <si>
    <t>Пролетарский район</t>
  </si>
  <si>
    <t>г. Батайск</t>
  </si>
  <si>
    <t>Усть-Донецкий район</t>
  </si>
  <si>
    <t>Цимлянский район</t>
  </si>
  <si>
    <t>Аксайский район</t>
  </si>
  <si>
    <t>Чертковский район</t>
  </si>
  <si>
    <t>г. Зверево</t>
  </si>
  <si>
    <t>Октябрьский район</t>
  </si>
  <si>
    <t>Мартыновский район</t>
  </si>
  <si>
    <t>Шолоховский район</t>
  </si>
  <si>
    <t>г. Азов</t>
  </si>
  <si>
    <t>г. Гуково</t>
  </si>
  <si>
    <t>г. Таганрог</t>
  </si>
  <si>
    <t>Волгодонской район</t>
  </si>
  <si>
    <t>г. Новошахтинск</t>
  </si>
  <si>
    <t>Белокалитвинский район</t>
  </si>
  <si>
    <t>Зимовниковский район</t>
  </si>
  <si>
    <t>Неклиновский район</t>
  </si>
  <si>
    <t>г. Шахты</t>
  </si>
  <si>
    <t>Дубовский район</t>
  </si>
  <si>
    <t>г. Каменск-Шахтинский</t>
  </si>
  <si>
    <t>Сальский район</t>
  </si>
  <si>
    <t>Зерноградский район</t>
  </si>
  <si>
    <t>г. Новочеркасск</t>
  </si>
  <si>
    <t>Тацинский район</t>
  </si>
  <si>
    <t>Верхнедонской район</t>
  </si>
  <si>
    <t>Ремонтненский район</t>
  </si>
  <si>
    <t>Матвеево-Курганский район</t>
  </si>
  <si>
    <t>Азовский район</t>
  </si>
  <si>
    <t>г. Донецк</t>
  </si>
  <si>
    <t>Куйбышевский район</t>
  </si>
  <si>
    <t>Заветинский район</t>
  </si>
  <si>
    <t>Константиновский район</t>
  </si>
  <si>
    <t>Семикаракорский район</t>
  </si>
  <si>
    <t>Целинский район</t>
  </si>
  <si>
    <t>Кашарский район</t>
  </si>
  <si>
    <t>Веселовский район</t>
  </si>
  <si>
    <t>Кагальницкий район</t>
  </si>
  <si>
    <t>Егорлыкский район</t>
  </si>
  <si>
    <t>Красносулинский район</t>
  </si>
  <si>
    <t>Милютинский район</t>
  </si>
  <si>
    <t>Родионово-Несветайский район</t>
  </si>
  <si>
    <t>Мясниковский район</t>
  </si>
  <si>
    <t>Морозовский район</t>
  </si>
  <si>
    <t>Орловский район</t>
  </si>
  <si>
    <t>Обливский район</t>
  </si>
  <si>
    <t>Миллеровский район</t>
  </si>
  <si>
    <t>Песчанокопский район</t>
  </si>
  <si>
    <t>Тарасовский район</t>
  </si>
  <si>
    <t>Советский район</t>
  </si>
  <si>
    <t>Количество пользователей по состоянию на 12.11.2025</t>
  </si>
  <si>
    <t>Значение показателя в % по состоянию на 12.11.2025</t>
  </si>
  <si>
    <t>Количество пользователей по состоянию на 19.11.2025</t>
  </si>
  <si>
    <t>Значение показателя в % по состоянию на 19.11.2025</t>
  </si>
  <si>
    <t>Количество пользователей по состоянию на 24.12.2025</t>
  </si>
  <si>
    <t>Значение показателя в % по состоянию на 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</si>
</sst>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"/>
    <numFmt numFmtId="165" formatCode="0.00;\-0.0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sz val="12"/>
      <color rgb="FF000000"/>
      <name val="Times New Roman"/>
    </font>
    <font>
      <b/>
      <sz val="12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2" fontId="3" fillId="0" borderId="0" xfId="0" applyNumberFormat="1" applyFont="1"/>
    <xf numFmtId="0" fontId="3" fillId="0" borderId="0" xfId="0" applyNumberFormat="1" applyFont="1"/>
    <xf numFmtId="1" fontId="3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NumberFormat="1" applyFont="1" applyFill="1" applyBorder="1"/>
    <xf numFmtId="1" fontId="3" fillId="2" borderId="4" xfId="0" applyNumberFormat="1" applyFont="1" applyFill="1" applyBorder="1"/>
    <xf numFmtId="1" fontId="2" fillId="2" borderId="4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/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2" fontId="3" fillId="2" borderId="1" xfId="0" applyNumberFormat="1" applyFont="1" applyFill="1" applyBorder="1"/>
    <xf numFmtId="0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horizontal="right" vertical="center"/>
    </xf>
    <xf numFmtId="2" fontId="6" fillId="3" borderId="4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/>
    <xf numFmtId="1" fontId="2" fillId="3" borderId="1" xfId="0" applyNumberFormat="1" applyFont="1" applyFill="1" applyBorder="1"/>
    <xf numFmtId="2" fontId="2" fillId="3" borderId="1" xfId="0" applyNumberFormat="1" applyFont="1" applyFill="1" applyBorder="1"/>
    <xf numFmtId="2" fontId="3" fillId="3" borderId="1" xfId="0" applyNumberFormat="1" applyFont="1" applyFill="1" applyBorder="1"/>
    <xf numFmtId="0" fontId="3" fillId="3" borderId="1" xfId="0" applyNumberFormat="1" applyFont="1" applyFill="1" applyBorder="1"/>
    <xf numFmtId="1" fontId="3" fillId="3" borderId="1" xfId="0" applyNumberFormat="1" applyFont="1" applyFill="1" applyBorder="1"/>
    <xf numFmtId="1" fontId="2" fillId="3" borderId="1" xfId="0" applyNumberFormat="1" applyFont="1" applyFill="1" applyBorder="1" applyAlignment="1">
      <alignment vertical="center"/>
    </xf>
    <xf numFmtId="1" fontId="2" fillId="3" borderId="4" xfId="0" applyNumberFormat="1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 applyAlignment="1">
      <alignment vertical="center"/>
    </xf>
    <xf numFmtId="2" fontId="6" fillId="4" borderId="4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1" fontId="2" fillId="4" borderId="1" xfId="0" applyNumberFormat="1" applyFont="1" applyFill="1" applyBorder="1"/>
    <xf numFmtId="2" fontId="3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" fontId="2" fillId="4" borderId="4" xfId="0" applyNumberFormat="1" applyFont="1" applyFill="1" applyBorder="1" applyAlignment="1">
      <alignment vertical="center"/>
    </xf>
    <xf numFmtId="0" fontId="2" fillId="4" borderId="1" xfId="0" applyNumberFormat="1" applyFont="1" applyFill="1" applyBorder="1"/>
    <xf numFmtId="2" fontId="2" fillId="4" borderId="1" xfId="0" applyNumberFormat="1" applyFont="1" applyFill="1" applyBorder="1"/>
    <xf numFmtId="2" fontId="3" fillId="4" borderId="1" xfId="0" applyNumberFormat="1" applyFont="1" applyFill="1" applyBorder="1"/>
    <xf numFmtId="0" fontId="3" fillId="4" borderId="1" xfId="0" applyNumberFormat="1" applyFont="1" applyFill="1" applyBorder="1"/>
    <xf numFmtId="1" fontId="3" fillId="4" borderId="1" xfId="0" applyNumberFormat="1" applyFont="1" applyFill="1" applyBorder="1"/>
    <xf numFmtId="0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vertical="center"/>
    </xf>
    <xf numFmtId="0" fontId="6" fillId="4" borderId="4" xfId="0" applyNumberFormat="1" applyFont="1" applyFill="1" applyBorder="1" applyAlignment="1">
      <alignment vertical="top" wrapText="1"/>
    </xf>
    <xf numFmtId="0" fontId="6" fillId="4" borderId="4" xfId="0" applyNumberFormat="1" applyFont="1" applyFill="1" applyBorder="1" applyAlignment="1">
      <alignment horizontal="right" vertical="center"/>
    </xf>
    <xf numFmtId="1" fontId="6" fillId="4" borderId="4" xfId="0" applyNumberFormat="1" applyFont="1" applyFill="1" applyBorder="1" applyAlignment="1">
      <alignment horizontal="right" vertical="center"/>
    </xf>
    <xf numFmtId="0" fontId="2" fillId="4" borderId="4" xfId="0" applyNumberFormat="1" applyFont="1" applyFill="1" applyBorder="1"/>
    <xf numFmtId="1" fontId="2" fillId="4" borderId="4" xfId="0" applyNumberFormat="1" applyFont="1" applyFill="1" applyBorder="1"/>
    <xf numFmtId="2" fontId="2" fillId="4" borderId="4" xfId="0" applyNumberFormat="1" applyFont="1" applyFill="1" applyBorder="1"/>
    <xf numFmtId="2" fontId="3" fillId="4" borderId="4" xfId="0" applyNumberFormat="1" applyFont="1" applyFill="1" applyBorder="1"/>
    <xf numFmtId="0" fontId="3" fillId="4" borderId="4" xfId="0" applyNumberFormat="1" applyFont="1" applyFill="1" applyBorder="1"/>
    <xf numFmtId="1" fontId="3" fillId="4" borderId="4" xfId="0" applyNumberFormat="1" applyFont="1" applyFill="1" applyBorder="1"/>
    <xf numFmtId="0" fontId="7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vertical="top" wrapText="1"/>
    </xf>
    <xf numFmtId="1" fontId="3" fillId="4" borderId="1" xfId="0" applyNumberFormat="1" applyFont="1" applyFill="1" applyBorder="1" applyAlignment="1">
      <alignment vertical="center"/>
    </xf>
    <xf numFmtId="0" fontId="6" fillId="4" borderId="5" xfId="0" applyNumberFormat="1" applyFont="1" applyFill="1" applyBorder="1" applyAlignment="1">
      <alignment horizontal="right" vertical="center"/>
    </xf>
    <xf numFmtId="0" fontId="6" fillId="4" borderId="6" xfId="0" applyNumberFormat="1" applyFont="1" applyFill="1" applyBorder="1" applyAlignment="1">
      <alignment horizontal="right" vertical="center"/>
    </xf>
    <xf numFmtId="2" fontId="6" fillId="4" borderId="7" xfId="0" applyNumberFormat="1" applyFont="1" applyFill="1" applyBorder="1" applyAlignment="1">
      <alignment horizontal="right" vertical="center"/>
    </xf>
    <xf numFmtId="0" fontId="3" fillId="4" borderId="6" xfId="0" applyNumberFormat="1" applyFont="1" applyFill="1" applyBorder="1" applyAlignment="1">
      <alignment vertical="center"/>
    </xf>
    <xf numFmtId="0" fontId="6" fillId="4" borderId="0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57"/>
  <sheetViews>
    <sheetView tabSelected="1" topLeftCell="A2" workbookViewId="0">
      <pane ySplit="1" topLeftCell="A3" activePane="bottomLeft" state="frozen"/>
      <selection pane="bottomLeft" activeCell="G12" sqref="G12"/>
    </sheetView>
  </sheetViews>
  <sheetFormatPr defaultColWidth="9.140625" defaultRowHeight="15.75" x14ac:dyDescent="0.25"/>
  <cols>
    <col min="1" max="1" width="39.28515625" style="1" customWidth="1"/>
    <col min="2" max="2" width="21.7109375" style="2" customWidth="1"/>
    <col min="3" max="5" width="19.28515625" style="2" customWidth="1"/>
    <col min="6" max="6" width="19.28515625" style="3" customWidth="1"/>
    <col min="7" max="7" width="19.28515625" style="2" customWidth="1"/>
    <col min="8" max="8" width="19.28515625" style="3" customWidth="1"/>
    <col min="9" max="9" width="19.28515625" style="2" hidden="1" customWidth="1"/>
    <col min="10" max="10" width="19.28515625" style="3" hidden="1" customWidth="1"/>
    <col min="11" max="13" width="19.28515625" style="2" hidden="1" customWidth="1"/>
    <col min="14" max="14" width="23.28515625" style="2" hidden="1" customWidth="1"/>
    <col min="15" max="25" width="19.28515625" style="2" hidden="1" customWidth="1"/>
    <col min="26" max="26" width="19.28515625" style="3" hidden="1" customWidth="1"/>
    <col min="27" max="31" width="19.28515625" style="2" hidden="1" customWidth="1"/>
    <col min="32" max="32" width="19.28515625" style="3" hidden="1" customWidth="1"/>
    <col min="33" max="35" width="19.28515625" style="2" hidden="1" customWidth="1"/>
    <col min="36" max="36" width="19.28515625" style="3" hidden="1" customWidth="1"/>
    <col min="37" max="41" width="19.28515625" style="2" hidden="1" customWidth="1"/>
    <col min="42" max="42" width="19.28515625" style="3" hidden="1" customWidth="1"/>
    <col min="43" max="43" width="19.28515625" style="2" hidden="1" customWidth="1"/>
    <col min="44" max="44" width="20.140625" style="3" hidden="1" customWidth="1"/>
    <col min="45" max="45" width="19.28515625" style="2" hidden="1" customWidth="1"/>
    <col min="46" max="46" width="19.28515625" style="3" hidden="1" customWidth="1"/>
    <col min="47" max="47" width="21.42578125" style="2" hidden="1" customWidth="1"/>
    <col min="48" max="48" width="15.85546875" style="3" hidden="1" customWidth="1"/>
    <col min="49" max="49" width="19.28515625" style="2" customWidth="1"/>
    <col min="50" max="50" width="19.28515625" style="2" hidden="1" customWidth="1"/>
    <col min="51" max="51" width="19.28515625" style="3" hidden="1" customWidth="1"/>
    <col min="52" max="53" width="19.28515625" style="2" hidden="1" customWidth="1"/>
    <col min="54" max="54" width="19.28515625" style="4" hidden="1" customWidth="1"/>
    <col min="55" max="55" width="19.28515625" style="2" hidden="1" customWidth="1"/>
    <col min="56" max="56" width="19.28515625" style="3" hidden="1" customWidth="1"/>
    <col min="57" max="57" width="19.28515625" style="2" hidden="1" customWidth="1"/>
    <col min="58" max="58" width="19.28515625" style="3" hidden="1" customWidth="1"/>
    <col min="59" max="59" width="19.28515625" style="2" hidden="1" customWidth="1"/>
    <col min="60" max="60" width="19.28515625" style="3" hidden="1" customWidth="1"/>
    <col min="61" max="61" width="19.28515625" style="2" hidden="1" customWidth="1"/>
    <col min="62" max="62" width="19.28515625" style="3" hidden="1" customWidth="1"/>
    <col min="63" max="65" width="19.28515625" style="2" hidden="1" customWidth="1"/>
    <col min="66" max="66" width="19.28515625" style="3" hidden="1" customWidth="1"/>
    <col min="67" max="67" width="19.28515625" style="2" hidden="1" customWidth="1"/>
    <col min="68" max="68" width="19.28515625" style="3" hidden="1" customWidth="1"/>
    <col min="69" max="69" width="19.28515625" style="2" hidden="1" customWidth="1"/>
    <col min="70" max="70" width="19.28515625" style="3" hidden="1" customWidth="1"/>
    <col min="71" max="72" width="19.28515625" style="2" hidden="1" customWidth="1"/>
    <col min="73" max="73" width="22.140625" style="2" hidden="1" customWidth="1"/>
    <col min="74" max="74" width="17.85546875" style="5" hidden="1" customWidth="1"/>
    <col min="75" max="75" width="22.140625" style="2" hidden="1" customWidth="1"/>
    <col min="76" max="76" width="17.85546875" style="5" hidden="1" customWidth="1"/>
    <col min="77" max="77" width="19.28515625" style="2" hidden="1" customWidth="1"/>
    <col min="78" max="78" width="19.28515625" style="3" hidden="1" customWidth="1"/>
    <col min="79" max="79" width="19.28515625" style="2" hidden="1" customWidth="1"/>
    <col min="80" max="80" width="19.28515625" style="3" hidden="1" customWidth="1"/>
    <col min="81" max="82" width="19.28515625" style="2" hidden="1" customWidth="1"/>
    <col min="83" max="83" width="10.28515625" style="2" hidden="1" customWidth="1"/>
    <col min="84" max="84" width="19.140625" style="6" hidden="1" customWidth="1"/>
    <col min="85" max="85" width="18.140625" style="7" hidden="1" customWidth="1"/>
    <col min="86" max="86" width="18.7109375" style="6" hidden="1" customWidth="1"/>
    <col min="87" max="87" width="19.140625" style="5" hidden="1" customWidth="1"/>
    <col min="88" max="88" width="19" style="7" customWidth="1"/>
    <col min="89" max="89" width="17.5703125" style="6" customWidth="1"/>
  </cols>
  <sheetData>
    <row r="1" spans="1:89" ht="37.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9"/>
    </row>
    <row r="2" spans="1:89" ht="89.25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16" t="s">
        <v>138</v>
      </c>
      <c r="F2" s="9" t="s">
        <v>139</v>
      </c>
      <c r="G2" s="15" t="s">
        <v>136</v>
      </c>
      <c r="H2" s="9" t="s">
        <v>137</v>
      </c>
      <c r="I2" s="8" t="s">
        <v>134</v>
      </c>
      <c r="J2" s="9" t="s">
        <v>135</v>
      </c>
      <c r="K2" s="8" t="s">
        <v>5</v>
      </c>
      <c r="L2" s="9" t="s">
        <v>6</v>
      </c>
      <c r="M2" s="8" t="s">
        <v>7</v>
      </c>
      <c r="N2" s="9" t="s">
        <v>8</v>
      </c>
      <c r="O2" s="8" t="s">
        <v>9</v>
      </c>
      <c r="P2" s="9" t="s">
        <v>10</v>
      </c>
      <c r="Q2" s="8" t="s">
        <v>11</v>
      </c>
      <c r="R2" s="9" t="s">
        <v>12</v>
      </c>
      <c r="S2" s="8" t="s">
        <v>13</v>
      </c>
      <c r="T2" s="9" t="s">
        <v>14</v>
      </c>
      <c r="U2" s="8" t="s">
        <v>15</v>
      </c>
      <c r="V2" s="9" t="s">
        <v>16</v>
      </c>
      <c r="W2" s="8" t="s">
        <v>17</v>
      </c>
      <c r="X2" s="9" t="s">
        <v>18</v>
      </c>
      <c r="Y2" s="8" t="s">
        <v>19</v>
      </c>
      <c r="Z2" s="9" t="s">
        <v>20</v>
      </c>
      <c r="AA2" s="8" t="s">
        <v>21</v>
      </c>
      <c r="AB2" s="9" t="s">
        <v>22</v>
      </c>
      <c r="AC2" s="8" t="s">
        <v>23</v>
      </c>
      <c r="AD2" s="9" t="s">
        <v>24</v>
      </c>
      <c r="AE2" s="8" t="s">
        <v>25</v>
      </c>
      <c r="AF2" s="9" t="s">
        <v>26</v>
      </c>
      <c r="AG2" s="8" t="s">
        <v>27</v>
      </c>
      <c r="AH2" s="9" t="s">
        <v>28</v>
      </c>
      <c r="AI2" s="8" t="s">
        <v>29</v>
      </c>
      <c r="AJ2" s="9" t="s">
        <v>30</v>
      </c>
      <c r="AK2" s="8" t="s">
        <v>31</v>
      </c>
      <c r="AL2" s="9" t="s">
        <v>32</v>
      </c>
      <c r="AM2" s="8" t="s">
        <v>33</v>
      </c>
      <c r="AN2" s="9" t="s">
        <v>34</v>
      </c>
      <c r="AO2" s="8" t="s">
        <v>35</v>
      </c>
      <c r="AP2" s="9" t="s">
        <v>36</v>
      </c>
      <c r="AQ2" s="8" t="s">
        <v>37</v>
      </c>
      <c r="AR2" s="9" t="s">
        <v>38</v>
      </c>
      <c r="AS2" s="8" t="s">
        <v>39</v>
      </c>
      <c r="AT2" s="9" t="s">
        <v>40</v>
      </c>
      <c r="AU2" s="8" t="s">
        <v>37</v>
      </c>
      <c r="AV2" s="9" t="s">
        <v>38</v>
      </c>
      <c r="AW2" s="8" t="s">
        <v>41</v>
      </c>
      <c r="AX2" s="8" t="s">
        <v>42</v>
      </c>
      <c r="AY2" s="9" t="s">
        <v>43</v>
      </c>
      <c r="AZ2" s="8" t="s">
        <v>41</v>
      </c>
      <c r="BA2" s="8" t="s">
        <v>44</v>
      </c>
      <c r="BB2" s="10" t="s">
        <v>45</v>
      </c>
      <c r="BC2" s="11" t="s">
        <v>46</v>
      </c>
      <c r="BD2" s="12" t="s">
        <v>47</v>
      </c>
      <c r="BE2" s="11" t="s">
        <v>48</v>
      </c>
      <c r="BF2" s="12" t="s">
        <v>49</v>
      </c>
      <c r="BG2" s="11" t="s">
        <v>50</v>
      </c>
      <c r="BH2" s="12" t="s">
        <v>51</v>
      </c>
      <c r="BI2" s="11" t="s">
        <v>52</v>
      </c>
      <c r="BJ2" s="12" t="s">
        <v>53</v>
      </c>
      <c r="BK2" s="11" t="s">
        <v>54</v>
      </c>
      <c r="BL2" s="12" t="s">
        <v>55</v>
      </c>
      <c r="BM2" s="11" t="s">
        <v>56</v>
      </c>
      <c r="BN2" s="12" t="s">
        <v>57</v>
      </c>
      <c r="BO2" s="11" t="s">
        <v>58</v>
      </c>
      <c r="BP2" s="12" t="s">
        <v>59</v>
      </c>
      <c r="BQ2" s="11" t="s">
        <v>60</v>
      </c>
      <c r="BR2" s="12" t="s">
        <v>61</v>
      </c>
      <c r="BS2" s="11" t="s">
        <v>62</v>
      </c>
      <c r="BT2" s="12" t="s">
        <v>63</v>
      </c>
      <c r="BU2" s="11" t="s">
        <v>64</v>
      </c>
      <c r="BV2" s="12" t="s">
        <v>65</v>
      </c>
      <c r="BW2" s="11" t="s">
        <v>66</v>
      </c>
      <c r="BX2" s="12" t="s">
        <v>67</v>
      </c>
      <c r="BY2" s="11" t="s">
        <v>68</v>
      </c>
      <c r="BZ2" s="12" t="s">
        <v>69</v>
      </c>
      <c r="CA2" s="11" t="s">
        <v>70</v>
      </c>
      <c r="CB2" s="12" t="s">
        <v>71</v>
      </c>
      <c r="CC2" s="11" t="s">
        <v>72</v>
      </c>
      <c r="CD2" s="11" t="s">
        <v>73</v>
      </c>
      <c r="CE2" s="11" t="s">
        <v>74</v>
      </c>
      <c r="CF2" s="11" t="s">
        <v>75</v>
      </c>
      <c r="CG2" s="13" t="s">
        <v>76</v>
      </c>
      <c r="CH2" s="11" t="s">
        <v>63</v>
      </c>
      <c r="CI2" s="12" t="s">
        <v>41</v>
      </c>
      <c r="CJ2" s="10" t="s">
        <v>77</v>
      </c>
      <c r="CK2" s="10" t="s">
        <v>78</v>
      </c>
    </row>
    <row r="3" spans="1:89" s="14" customFormat="1" ht="15.75" customHeight="1" x14ac:dyDescent="0.25">
      <c r="A3" s="20" t="s">
        <v>79</v>
      </c>
      <c r="B3" s="21">
        <v>64971</v>
      </c>
      <c r="C3" s="21">
        <v>8</v>
      </c>
      <c r="D3" s="21">
        <v>64979</v>
      </c>
      <c r="E3" s="21">
        <v>22751</v>
      </c>
      <c r="F3" s="22">
        <f>E3/D3*100</f>
        <v>35.012850305483312</v>
      </c>
      <c r="G3" s="21">
        <v>21892</v>
      </c>
      <c r="H3" s="22">
        <f>G3/D3*100</f>
        <v>33.690884747379926</v>
      </c>
      <c r="I3" s="21">
        <v>21746</v>
      </c>
      <c r="J3" s="22">
        <f>I3/D3*100</f>
        <v>33.466196771264563</v>
      </c>
      <c r="K3" s="21">
        <v>21615</v>
      </c>
      <c r="L3" s="22">
        <f>K3/D3*100</f>
        <v>33.264593176256945</v>
      </c>
      <c r="M3" s="21">
        <v>21234</v>
      </c>
      <c r="N3" s="22">
        <f>M3/D3*100</f>
        <v>32.678249896120285</v>
      </c>
      <c r="O3" s="21">
        <v>21092</v>
      </c>
      <c r="P3" s="22">
        <f>O3/D3*100</f>
        <v>32.459717754966988</v>
      </c>
      <c r="Q3" s="21">
        <v>20889</v>
      </c>
      <c r="R3" s="22">
        <f>Q3/D3*100</f>
        <v>32.147309130642213</v>
      </c>
      <c r="S3" s="21">
        <v>20545</v>
      </c>
      <c r="T3" s="22">
        <f>S3/D3*100</f>
        <v>31.61790732390465</v>
      </c>
      <c r="U3" s="21">
        <v>20428</v>
      </c>
      <c r="V3" s="22">
        <f>U3/D3*100</f>
        <v>31.437849151264253</v>
      </c>
      <c r="W3" s="21">
        <v>20376</v>
      </c>
      <c r="X3" s="22">
        <f>W3/D3*100</f>
        <v>31.357823296757413</v>
      </c>
      <c r="Y3" s="21">
        <v>20161</v>
      </c>
      <c r="Z3" s="22">
        <f>Y3/D3*100</f>
        <v>31.026947167546439</v>
      </c>
      <c r="AA3" s="21">
        <v>20090</v>
      </c>
      <c r="AB3" s="22">
        <f>AA3/D3*100</f>
        <v>30.91768109696979</v>
      </c>
      <c r="AC3" s="21">
        <v>20009</v>
      </c>
      <c r="AD3" s="22">
        <f>AC3/D3*100</f>
        <v>30.793025438987982</v>
      </c>
      <c r="AE3" s="21">
        <v>19702</v>
      </c>
      <c r="AF3" s="22">
        <f>AE3/D3*100</f>
        <v>30.320565105649518</v>
      </c>
      <c r="AG3" s="21">
        <v>19539</v>
      </c>
      <c r="AH3" s="22">
        <f>AG3/D3*100</f>
        <v>30.069714830945383</v>
      </c>
      <c r="AI3" s="21">
        <v>19148</v>
      </c>
      <c r="AJ3" s="22">
        <f>AI3*100/D3</f>
        <v>29.46798196340356</v>
      </c>
      <c r="AK3" s="21">
        <v>18870</v>
      </c>
      <c r="AL3" s="22">
        <f>AK3*100/D3</f>
        <v>29.040151433540068</v>
      </c>
      <c r="AM3" s="21">
        <v>18486</v>
      </c>
      <c r="AN3" s="22">
        <f>AM3*100/D3</f>
        <v>28.44919127718186</v>
      </c>
      <c r="AO3" s="21">
        <v>18362</v>
      </c>
      <c r="AP3" s="22">
        <f>AO3*100/D3</f>
        <v>28.258360393357854</v>
      </c>
      <c r="AQ3" s="21">
        <v>16554</v>
      </c>
      <c r="AR3" s="22">
        <f>AQ3*100/D3</f>
        <v>25.475922990504625</v>
      </c>
      <c r="AS3" s="21">
        <v>15159</v>
      </c>
      <c r="AT3" s="22">
        <f>AS3*100/D3</f>
        <v>23.329075547484571</v>
      </c>
      <c r="AU3" s="21">
        <v>16554</v>
      </c>
      <c r="AV3" s="22">
        <f>AU3*100/D3</f>
        <v>25.475922990504625</v>
      </c>
      <c r="AW3" s="22">
        <f>F3-H3</f>
        <v>1.3219655581033862</v>
      </c>
      <c r="AX3" s="21">
        <v>9785</v>
      </c>
      <c r="AY3" s="22">
        <f>AX3*100/D3</f>
        <v>15.058711275950692</v>
      </c>
      <c r="AZ3" s="23">
        <f>AY3-BB3</f>
        <v>1.1603748903491908</v>
      </c>
      <c r="BA3" s="21">
        <v>9031</v>
      </c>
      <c r="BB3" s="24">
        <f>BA3*100/D3</f>
        <v>13.898336385601501</v>
      </c>
      <c r="BC3" s="21">
        <v>16245</v>
      </c>
      <c r="BD3" s="21">
        <v>7214</v>
      </c>
      <c r="BE3" s="25"/>
      <c r="BF3" s="26"/>
      <c r="BG3" s="25"/>
      <c r="BH3" s="26"/>
      <c r="BI3" s="25"/>
      <c r="BJ3" s="26"/>
      <c r="BK3" s="25"/>
      <c r="BL3" s="25"/>
      <c r="BM3" s="25"/>
      <c r="BN3" s="26"/>
      <c r="BO3" s="25"/>
      <c r="BP3" s="26"/>
      <c r="BQ3" s="25"/>
      <c r="BR3" s="26"/>
      <c r="BS3" s="25"/>
      <c r="BT3" s="25"/>
      <c r="BU3" s="25"/>
      <c r="BV3" s="27"/>
      <c r="BW3" s="25"/>
      <c r="BX3" s="27"/>
      <c r="BY3" s="25"/>
      <c r="BZ3" s="26"/>
      <c r="CA3" s="25"/>
      <c r="CB3" s="26"/>
      <c r="CC3" s="25"/>
      <c r="CD3" s="25"/>
      <c r="CE3" s="25"/>
      <c r="CF3" s="28"/>
      <c r="CG3" s="29"/>
      <c r="CH3" s="28"/>
      <c r="CI3" s="27"/>
      <c r="CJ3" s="30">
        <f>D3*0.25</f>
        <v>16244.75</v>
      </c>
      <c r="CK3" s="30"/>
    </row>
    <row r="4" spans="1:89" s="14" customFormat="1" ht="15.75" customHeight="1" x14ac:dyDescent="0.25">
      <c r="A4" s="31" t="s">
        <v>80</v>
      </c>
      <c r="B4" s="32">
        <v>2090</v>
      </c>
      <c r="C4" s="33">
        <v>1786</v>
      </c>
      <c r="D4" s="34">
        <f>SUM(B4+C4)</f>
        <v>3876</v>
      </c>
      <c r="E4" s="34">
        <v>1129</v>
      </c>
      <c r="F4" s="22">
        <f>E4/D4*100</f>
        <v>29.12796697626419</v>
      </c>
      <c r="G4" s="34">
        <v>1071</v>
      </c>
      <c r="H4" s="22">
        <f>G4/D4*100</f>
        <v>27.631578947368425</v>
      </c>
      <c r="I4" s="34">
        <v>1058</v>
      </c>
      <c r="J4" s="22">
        <f>I4/D4*100</f>
        <v>27.296181630546958</v>
      </c>
      <c r="K4" s="34">
        <v>1037</v>
      </c>
      <c r="L4" s="22">
        <f>K4/D4*100</f>
        <v>26.754385964912281</v>
      </c>
      <c r="M4" s="34">
        <v>1009</v>
      </c>
      <c r="N4" s="22">
        <f>M4/D4*100</f>
        <v>26.031991744066048</v>
      </c>
      <c r="O4" s="34">
        <v>994</v>
      </c>
      <c r="P4" s="22">
        <f>O4/D4*100</f>
        <v>25.644994840041278</v>
      </c>
      <c r="Q4" s="34">
        <v>941</v>
      </c>
      <c r="R4" s="22">
        <f>Q4/D4*100</f>
        <v>24.277605779153767</v>
      </c>
      <c r="S4" s="34">
        <v>900</v>
      </c>
      <c r="T4" s="22">
        <f>S4/D4*100</f>
        <v>23.219814241486066</v>
      </c>
      <c r="U4" s="34">
        <v>884</v>
      </c>
      <c r="V4" s="22">
        <f>U4/D4*100</f>
        <v>22.807017543859647</v>
      </c>
      <c r="W4" s="34">
        <v>879</v>
      </c>
      <c r="X4" s="22">
        <f>W4/D4*100</f>
        <v>22.678018575851393</v>
      </c>
      <c r="Y4" s="34">
        <v>862</v>
      </c>
      <c r="Z4" s="22">
        <f>Y4/D4*100</f>
        <v>22.239422084623321</v>
      </c>
      <c r="AA4" s="34">
        <v>854</v>
      </c>
      <c r="AB4" s="35">
        <f>AA4/D4*100</f>
        <v>22.033023735810115</v>
      </c>
      <c r="AC4" s="34">
        <v>843</v>
      </c>
      <c r="AD4" s="35">
        <f>AC4/D4*100</f>
        <v>21.74922600619195</v>
      </c>
      <c r="AE4" s="34">
        <v>795</v>
      </c>
      <c r="AF4" s="35">
        <f>AE4/D4*100</f>
        <v>20.510835913312693</v>
      </c>
      <c r="AG4" s="32">
        <v>766</v>
      </c>
      <c r="AH4" s="35">
        <f>AG4/D4*100</f>
        <v>19.762641898864807</v>
      </c>
      <c r="AI4" s="34">
        <v>745</v>
      </c>
      <c r="AJ4" s="35">
        <f>AI4*100/D4</f>
        <v>19.220846233230134</v>
      </c>
      <c r="AK4" s="34">
        <v>730</v>
      </c>
      <c r="AL4" s="35">
        <f>AK4*100/D4</f>
        <v>18.833849329205368</v>
      </c>
      <c r="AM4" s="34">
        <v>720</v>
      </c>
      <c r="AN4" s="35">
        <f>AM4*100/D4</f>
        <v>18.575851393188856</v>
      </c>
      <c r="AO4" s="34">
        <v>707</v>
      </c>
      <c r="AP4" s="35">
        <f>AO4*100/D4</f>
        <v>18.240454076367389</v>
      </c>
      <c r="AQ4" s="34">
        <v>692</v>
      </c>
      <c r="AR4" s="35">
        <f>AQ4*100/D4</f>
        <v>17.853457172342623</v>
      </c>
      <c r="AS4" s="34">
        <v>658</v>
      </c>
      <c r="AT4" s="35">
        <f>AS4*100/D4</f>
        <v>16.976264189886482</v>
      </c>
      <c r="AU4" s="34">
        <v>692</v>
      </c>
      <c r="AV4" s="35">
        <f>AU4*100/D4</f>
        <v>17.853457172342623</v>
      </c>
      <c r="AW4" s="22">
        <f>F4-H4</f>
        <v>1.4963880288957654</v>
      </c>
      <c r="AX4" s="34">
        <v>564</v>
      </c>
      <c r="AY4" s="35">
        <f>AX4*100/D4</f>
        <v>14.551083591331269</v>
      </c>
      <c r="AZ4" s="36">
        <f>AY4-BB4</f>
        <v>4.076367389060886</v>
      </c>
      <c r="BA4" s="37">
        <v>406</v>
      </c>
      <c r="BB4" s="38">
        <f>BA4*100/D4</f>
        <v>10.474716202270383</v>
      </c>
      <c r="BC4" s="37"/>
      <c r="BD4" s="39"/>
      <c r="BE4" s="37"/>
      <c r="BF4" s="39"/>
      <c r="BG4" s="37"/>
      <c r="BH4" s="39"/>
      <c r="BI4" s="37"/>
      <c r="BJ4" s="39"/>
      <c r="BK4" s="37"/>
      <c r="BL4" s="37"/>
      <c r="BM4" s="37"/>
      <c r="BN4" s="39"/>
      <c r="BO4" s="37"/>
      <c r="BP4" s="39"/>
      <c r="BQ4" s="37"/>
      <c r="BR4" s="39"/>
      <c r="BS4" s="37"/>
      <c r="BT4" s="37"/>
      <c r="BU4" s="37"/>
      <c r="BV4" s="40"/>
      <c r="BW4" s="37"/>
      <c r="BX4" s="40"/>
      <c r="BY4" s="37"/>
      <c r="BZ4" s="39"/>
      <c r="CA4" s="37"/>
      <c r="CB4" s="39"/>
      <c r="CC4" s="37"/>
      <c r="CD4" s="37"/>
      <c r="CE4" s="37"/>
      <c r="CF4" s="41"/>
      <c r="CG4" s="42"/>
      <c r="CH4" s="41"/>
      <c r="CI4" s="40"/>
      <c r="CJ4" s="43">
        <f>D4*0.25</f>
        <v>969</v>
      </c>
      <c r="CK4" s="30"/>
    </row>
    <row r="5" spans="1:89" s="14" customFormat="1" ht="15.75" customHeight="1" x14ac:dyDescent="0.25">
      <c r="A5" s="31" t="s">
        <v>81</v>
      </c>
      <c r="B5" s="32">
        <v>276</v>
      </c>
      <c r="C5" s="33">
        <v>1186</v>
      </c>
      <c r="D5" s="34">
        <f>SUM(B5+C5)</f>
        <v>1462</v>
      </c>
      <c r="E5" s="34">
        <v>379</v>
      </c>
      <c r="F5" s="22">
        <f>E5/D5*100</f>
        <v>25.923392612859097</v>
      </c>
      <c r="G5" s="34">
        <v>365</v>
      </c>
      <c r="H5" s="22">
        <f>G5/D5*100</f>
        <v>24.965800273597811</v>
      </c>
      <c r="I5" s="34">
        <v>365</v>
      </c>
      <c r="J5" s="22">
        <f>I5/D5*100</f>
        <v>24.965800273597811</v>
      </c>
      <c r="K5" s="34">
        <v>359</v>
      </c>
      <c r="L5" s="22">
        <f>K5/D5*100</f>
        <v>24.555403556771545</v>
      </c>
      <c r="M5" s="34">
        <v>357</v>
      </c>
      <c r="N5" s="22">
        <f>M5/D5*100</f>
        <v>24.418604651162788</v>
      </c>
      <c r="O5" s="34">
        <v>357</v>
      </c>
      <c r="P5" s="22">
        <f>O5/D5*100</f>
        <v>24.418604651162788</v>
      </c>
      <c r="Q5" s="34">
        <v>352</v>
      </c>
      <c r="R5" s="22">
        <f>Q5/D5*100</f>
        <v>24.076607387140903</v>
      </c>
      <c r="S5" s="34">
        <v>344</v>
      </c>
      <c r="T5" s="22">
        <f>S5/D5*100</f>
        <v>23.52941176470588</v>
      </c>
      <c r="U5" s="34">
        <v>343</v>
      </c>
      <c r="V5" s="22">
        <f>U5/D5*100</f>
        <v>23.461012311901506</v>
      </c>
      <c r="W5" s="34">
        <v>343</v>
      </c>
      <c r="X5" s="22">
        <f>W5/D5*100</f>
        <v>23.461012311901506</v>
      </c>
      <c r="Y5" s="34">
        <v>340</v>
      </c>
      <c r="Z5" s="22">
        <f>Y5/D5*100</f>
        <v>23.255813953488371</v>
      </c>
      <c r="AA5" s="34">
        <v>337</v>
      </c>
      <c r="AB5" s="35">
        <f>AA5/D5*100</f>
        <v>23.050615595075239</v>
      </c>
      <c r="AC5" s="34">
        <v>336</v>
      </c>
      <c r="AD5" s="35">
        <f>AC5/D5*100</f>
        <v>22.982216142270861</v>
      </c>
      <c r="AE5" s="34">
        <v>334</v>
      </c>
      <c r="AF5" s="35">
        <f>AE5/D5*100</f>
        <v>22.845417236662108</v>
      </c>
      <c r="AG5" s="32">
        <v>328</v>
      </c>
      <c r="AH5" s="35">
        <f>AG5/D5*100</f>
        <v>22.435020519835842</v>
      </c>
      <c r="AI5" s="34">
        <v>327</v>
      </c>
      <c r="AJ5" s="35">
        <f>AI5*100/D5</f>
        <v>22.366621067031463</v>
      </c>
      <c r="AK5" s="34">
        <v>324</v>
      </c>
      <c r="AL5" s="35">
        <f>AK5*100/D5</f>
        <v>22.161422708618332</v>
      </c>
      <c r="AM5" s="34">
        <v>323</v>
      </c>
      <c r="AN5" s="35">
        <f>AM5*100/D5</f>
        <v>22.093023255813954</v>
      </c>
      <c r="AO5" s="34">
        <v>322</v>
      </c>
      <c r="AP5" s="35">
        <f>AO5*100/D5</f>
        <v>22.024623803009575</v>
      </c>
      <c r="AQ5" s="34">
        <v>312</v>
      </c>
      <c r="AR5" s="35">
        <f>AQ5*100/D5</f>
        <v>21.340629274965799</v>
      </c>
      <c r="AS5" s="34">
        <v>168</v>
      </c>
      <c r="AT5" s="35">
        <f>AS5*100/D5</f>
        <v>11.491108071135431</v>
      </c>
      <c r="AU5" s="34">
        <v>312</v>
      </c>
      <c r="AV5" s="35">
        <f>AU5*100/D5</f>
        <v>21.340629274965799</v>
      </c>
      <c r="AW5" s="22">
        <f>F5-H5</f>
        <v>0.95759233926128573</v>
      </c>
      <c r="AX5" s="34">
        <v>167</v>
      </c>
      <c r="AY5" s="35">
        <f>AX5*100/D5</f>
        <v>11.422708618331054</v>
      </c>
      <c r="AZ5" s="36">
        <f>AY5-BB5</f>
        <v>1.2311901504787972</v>
      </c>
      <c r="BA5" s="37">
        <v>149</v>
      </c>
      <c r="BB5" s="38">
        <f>BA5*100/D5</f>
        <v>10.191518467852257</v>
      </c>
      <c r="BC5" s="37"/>
      <c r="BD5" s="39"/>
      <c r="BE5" s="37"/>
      <c r="BF5" s="39"/>
      <c r="BG5" s="37"/>
      <c r="BH5" s="39"/>
      <c r="BI5" s="37"/>
      <c r="BJ5" s="39"/>
      <c r="BK5" s="37"/>
      <c r="BL5" s="37"/>
      <c r="BM5" s="37"/>
      <c r="BN5" s="39"/>
      <c r="BO5" s="37"/>
      <c r="BP5" s="39"/>
      <c r="BQ5" s="37"/>
      <c r="BR5" s="39"/>
      <c r="BS5" s="37"/>
      <c r="BT5" s="37"/>
      <c r="BU5" s="37"/>
      <c r="BV5" s="40"/>
      <c r="BW5" s="37"/>
      <c r="BX5" s="40"/>
      <c r="BY5" s="37"/>
      <c r="BZ5" s="39"/>
      <c r="CA5" s="37"/>
      <c r="CB5" s="39"/>
      <c r="CC5" s="37"/>
      <c r="CD5" s="37"/>
      <c r="CE5" s="37"/>
      <c r="CF5" s="41"/>
      <c r="CG5" s="42"/>
      <c r="CH5" s="41"/>
      <c r="CI5" s="40"/>
      <c r="CJ5" s="43">
        <f>D5*0.25</f>
        <v>365.5</v>
      </c>
      <c r="CK5" s="30"/>
    </row>
    <row r="6" spans="1:89" s="6" customFormat="1" ht="15.75" customHeight="1" x14ac:dyDescent="0.25">
      <c r="A6" s="44" t="s">
        <v>82</v>
      </c>
      <c r="B6" s="45">
        <v>955</v>
      </c>
      <c r="C6" s="46">
        <v>1684</v>
      </c>
      <c r="D6" s="47">
        <f>SUM(B6+C6)</f>
        <v>2639</v>
      </c>
      <c r="E6" s="47">
        <v>650</v>
      </c>
      <c r="F6" s="48">
        <f>E6/D6*100</f>
        <v>24.630541871921181</v>
      </c>
      <c r="G6" s="47">
        <v>604</v>
      </c>
      <c r="H6" s="48">
        <f>G6/D6*100</f>
        <v>22.887457370215991</v>
      </c>
      <c r="I6" s="47">
        <v>598</v>
      </c>
      <c r="J6" s="48">
        <f>I6/D6*100</f>
        <v>22.660098522167488</v>
      </c>
      <c r="K6" s="47">
        <v>594</v>
      </c>
      <c r="L6" s="48">
        <f>K6/D6*100</f>
        <v>22.508525956801819</v>
      </c>
      <c r="M6" s="47">
        <v>573</v>
      </c>
      <c r="N6" s="48">
        <f>M6/D6*100</f>
        <v>21.712769988632058</v>
      </c>
      <c r="O6" s="47">
        <v>565</v>
      </c>
      <c r="P6" s="48">
        <f>O6/D6*100</f>
        <v>21.40962485790072</v>
      </c>
      <c r="Q6" s="47">
        <v>550</v>
      </c>
      <c r="R6" s="48">
        <f>Q6/D6*100</f>
        <v>20.841227737779462</v>
      </c>
      <c r="S6" s="47">
        <v>532</v>
      </c>
      <c r="T6" s="48">
        <f>S6/D6*100</f>
        <v>20.159151193633953</v>
      </c>
      <c r="U6" s="47">
        <v>524</v>
      </c>
      <c r="V6" s="48">
        <f>U6/D6*100</f>
        <v>19.856006062902615</v>
      </c>
      <c r="W6" s="47">
        <v>518</v>
      </c>
      <c r="X6" s="48">
        <f>W6/D6*100</f>
        <v>19.628647214854112</v>
      </c>
      <c r="Y6" s="47">
        <v>512</v>
      </c>
      <c r="Z6" s="48">
        <f>Y6/D6*100</f>
        <v>19.401288366805609</v>
      </c>
      <c r="AA6" s="47">
        <v>508</v>
      </c>
      <c r="AB6" s="49">
        <f>AA6/D6*100</f>
        <v>19.24971580143994</v>
      </c>
      <c r="AC6" s="47">
        <v>506</v>
      </c>
      <c r="AD6" s="49">
        <f>AC6/D6*100</f>
        <v>19.173929518757106</v>
      </c>
      <c r="AE6" s="47">
        <v>496</v>
      </c>
      <c r="AF6" s="49">
        <f>AE6/D6*100</f>
        <v>18.794998105342934</v>
      </c>
      <c r="AG6" s="47">
        <v>492</v>
      </c>
      <c r="AH6" s="49">
        <f>AG6/D6*100</f>
        <v>18.643425539977265</v>
      </c>
      <c r="AI6" s="47">
        <v>467</v>
      </c>
      <c r="AJ6" s="49">
        <f>AI6*100/D6</f>
        <v>17.696097006441835</v>
      </c>
      <c r="AK6" s="47">
        <v>449</v>
      </c>
      <c r="AL6" s="49">
        <f>AK6*100/D6</f>
        <v>17.014020462296326</v>
      </c>
      <c r="AM6" s="47">
        <v>444</v>
      </c>
      <c r="AN6" s="49">
        <f>AM6*100/D6</f>
        <v>16.82455475558924</v>
      </c>
      <c r="AO6" s="47">
        <v>437</v>
      </c>
      <c r="AP6" s="49">
        <f>AO6*100/D6</f>
        <v>16.559302766199316</v>
      </c>
      <c r="AQ6" s="47">
        <v>412</v>
      </c>
      <c r="AR6" s="49">
        <f>AQ6*100/D6</f>
        <v>15.611974232663888</v>
      </c>
      <c r="AS6" s="47">
        <v>391</v>
      </c>
      <c r="AT6" s="49">
        <f>AS6*100/D6</f>
        <v>14.816218264494127</v>
      </c>
      <c r="AU6" s="47">
        <v>412</v>
      </c>
      <c r="AV6" s="49">
        <f>AU6*100/D6</f>
        <v>15.611974232663888</v>
      </c>
      <c r="AW6" s="48">
        <f>F6-H6</f>
        <v>1.7430845017051908</v>
      </c>
      <c r="AX6" s="47">
        <v>367</v>
      </c>
      <c r="AY6" s="49">
        <f>AX6*100/D6</f>
        <v>13.906782872300115</v>
      </c>
      <c r="AZ6" s="50">
        <f>AY6-BB6</f>
        <v>2.2735884804850333</v>
      </c>
      <c r="BA6" s="51">
        <v>307</v>
      </c>
      <c r="BB6" s="52">
        <f>BA6*100/D6</f>
        <v>11.633194391815081</v>
      </c>
      <c r="BC6" s="51"/>
      <c r="BD6" s="53"/>
      <c r="BE6" s="51"/>
      <c r="BF6" s="53"/>
      <c r="BG6" s="51"/>
      <c r="BH6" s="53"/>
      <c r="BI6" s="51"/>
      <c r="BJ6" s="53"/>
      <c r="BK6" s="51"/>
      <c r="BL6" s="51"/>
      <c r="BM6" s="51"/>
      <c r="BN6" s="53"/>
      <c r="BO6" s="51"/>
      <c r="BP6" s="53"/>
      <c r="BQ6" s="51"/>
      <c r="BR6" s="53"/>
      <c r="BS6" s="51"/>
      <c r="BT6" s="51"/>
      <c r="BU6" s="51"/>
      <c r="BV6" s="54"/>
      <c r="BW6" s="51"/>
      <c r="BX6" s="54"/>
      <c r="BY6" s="51"/>
      <c r="BZ6" s="53"/>
      <c r="CA6" s="51"/>
      <c r="CB6" s="53"/>
      <c r="CC6" s="51"/>
      <c r="CD6" s="51"/>
      <c r="CE6" s="51"/>
      <c r="CF6" s="55"/>
      <c r="CG6" s="56"/>
      <c r="CH6" s="55"/>
      <c r="CI6" s="54"/>
      <c r="CJ6" s="57">
        <f>D6*0.25</f>
        <v>659.75</v>
      </c>
      <c r="CK6" s="58">
        <f t="shared" ref="CK4:CK57" si="0">CJ6-E6</f>
        <v>9.75</v>
      </c>
    </row>
    <row r="7" spans="1:89" s="6" customFormat="1" ht="15.75" customHeight="1" x14ac:dyDescent="0.25">
      <c r="A7" s="59" t="s">
        <v>83</v>
      </c>
      <c r="B7" s="60">
        <v>470768</v>
      </c>
      <c r="C7" s="60">
        <v>26856</v>
      </c>
      <c r="D7" s="61">
        <f>B7+C7</f>
        <v>497624</v>
      </c>
      <c r="E7" s="61">
        <v>116711</v>
      </c>
      <c r="F7" s="62">
        <f>E7/D7*100</f>
        <v>23.453651753130877</v>
      </c>
      <c r="G7" s="61">
        <v>110077</v>
      </c>
      <c r="H7" s="62">
        <f>G7/D7*100</f>
        <v>22.120516695336239</v>
      </c>
      <c r="I7" s="61">
        <v>109203</v>
      </c>
      <c r="J7" s="62">
        <f>I7/D7*100</f>
        <v>21.944882079642461</v>
      </c>
      <c r="K7" s="61">
        <v>108081</v>
      </c>
      <c r="L7" s="62">
        <f>K7/D7*100</f>
        <v>21.71941063935823</v>
      </c>
      <c r="M7" s="61">
        <v>105858</v>
      </c>
      <c r="N7" s="62">
        <f>M7/D7*100</f>
        <v>21.272687812484929</v>
      </c>
      <c r="O7" s="61">
        <v>104544</v>
      </c>
      <c r="P7" s="62">
        <f>O7/D7*100</f>
        <v>21.008633024130667</v>
      </c>
      <c r="Q7" s="61">
        <v>102717</v>
      </c>
      <c r="R7" s="62">
        <f>Q7/D7*100</f>
        <v>20.641488352651802</v>
      </c>
      <c r="S7" s="61">
        <v>99812</v>
      </c>
      <c r="T7" s="62">
        <f>S7/D7*100</f>
        <v>20.057714258154753</v>
      </c>
      <c r="U7" s="61">
        <v>98721</v>
      </c>
      <c r="V7" s="62">
        <f>U7/D7*100</f>
        <v>19.838472420944328</v>
      </c>
      <c r="W7" s="61">
        <v>98036</v>
      </c>
      <c r="X7" s="62">
        <f>W7/D7*100</f>
        <v>19.700818288506987</v>
      </c>
      <c r="Y7" s="61">
        <v>96678</v>
      </c>
      <c r="Z7" s="62">
        <f>Y7/D7*100</f>
        <v>19.427921482886678</v>
      </c>
      <c r="AA7" s="61">
        <v>95803</v>
      </c>
      <c r="AB7" s="63">
        <f>AA7/D7*100</f>
        <v>19.252085912255033</v>
      </c>
      <c r="AC7" s="61">
        <v>94781</v>
      </c>
      <c r="AD7" s="63">
        <f>AC7/D7*100</f>
        <v>19.046709965757277</v>
      </c>
      <c r="AE7" s="61">
        <v>92721</v>
      </c>
      <c r="AF7" s="63">
        <f>AE7/D7*100</f>
        <v>18.632742793755927</v>
      </c>
      <c r="AG7" s="64">
        <v>90246</v>
      </c>
      <c r="AH7" s="63">
        <f>AG7/D7*100</f>
        <v>18.135379322540711</v>
      </c>
      <c r="AI7" s="61">
        <v>86230</v>
      </c>
      <c r="AJ7" s="63">
        <f>AI7*100/D7</f>
        <v>17.328344292075943</v>
      </c>
      <c r="AK7" s="61">
        <v>83111</v>
      </c>
      <c r="AL7" s="63">
        <f>AK7*100/D7</f>
        <v>16.701565840875841</v>
      </c>
      <c r="AM7" s="61">
        <v>81712</v>
      </c>
      <c r="AN7" s="63">
        <f>AM7*100/D7</f>
        <v>16.420429882803081</v>
      </c>
      <c r="AO7" s="61">
        <v>80859</v>
      </c>
      <c r="AP7" s="63">
        <f>AO7*100/D7</f>
        <v>16.249015320804464</v>
      </c>
      <c r="AQ7" s="61">
        <v>76540</v>
      </c>
      <c r="AR7" s="63">
        <f>AQ7*100/D7</f>
        <v>15.381090944166679</v>
      </c>
      <c r="AS7" s="61">
        <v>72549</v>
      </c>
      <c r="AT7" s="63">
        <f>AS7*100/D7</f>
        <v>14.57907978714853</v>
      </c>
      <c r="AU7" s="61">
        <v>76540</v>
      </c>
      <c r="AV7" s="63">
        <f>AU7*100/D7</f>
        <v>15.381090944166679</v>
      </c>
      <c r="AW7" s="62">
        <f>F7-H7</f>
        <v>1.3331350577946388</v>
      </c>
      <c r="AX7" s="61">
        <v>67535</v>
      </c>
      <c r="AY7" s="63">
        <f>AX7*100/D7</f>
        <v>13.571491728694758</v>
      </c>
      <c r="AZ7" s="65">
        <f>AY7-BB7</f>
        <v>1.862450364130348</v>
      </c>
      <c r="BA7" s="60">
        <v>58267</v>
      </c>
      <c r="BB7" s="66">
        <f>BA7*100/D7</f>
        <v>11.70904136456441</v>
      </c>
      <c r="BC7" s="61">
        <v>3917</v>
      </c>
      <c r="BD7" s="67">
        <f>BC7*100/B7</f>
        <v>0.83204465894028479</v>
      </c>
      <c r="BE7" s="61">
        <v>3862</v>
      </c>
      <c r="BF7" s="67">
        <f>BE7*100/B7</f>
        <v>0.82036162186044936</v>
      </c>
      <c r="BG7" s="61">
        <v>3796</v>
      </c>
      <c r="BH7" s="67">
        <f>BG7*100/B7</f>
        <v>0.80634197736464674</v>
      </c>
      <c r="BI7" s="61">
        <v>3662</v>
      </c>
      <c r="BJ7" s="67">
        <f>BI7*100/B7</f>
        <v>0.77787785066104753</v>
      </c>
      <c r="BK7" s="61">
        <v>133</v>
      </c>
      <c r="BL7" s="67">
        <f>BK7*100/B7</f>
        <v>2.8251707847602215E-2</v>
      </c>
      <c r="BM7" s="61">
        <v>125</v>
      </c>
      <c r="BN7" s="67">
        <f>BM7*100/B7</f>
        <v>2.6552356999626141E-2</v>
      </c>
      <c r="BO7" s="61">
        <v>124</v>
      </c>
      <c r="BP7" s="67">
        <f>BO7*100/B7</f>
        <v>2.6339938143629133E-2</v>
      </c>
      <c r="BQ7" s="61">
        <v>124</v>
      </c>
      <c r="BR7" s="67">
        <f>BQ7*100/B7</f>
        <v>2.6339938143629133E-2</v>
      </c>
      <c r="BS7" s="61">
        <v>120</v>
      </c>
      <c r="BT7" s="67">
        <f>BS7*100/B7</f>
        <v>2.5490262719641096E-2</v>
      </c>
      <c r="BU7" s="61">
        <v>118</v>
      </c>
      <c r="BV7" s="67">
        <f>BU7*100/B7</f>
        <v>2.506542500764708E-2</v>
      </c>
      <c r="BW7" s="61">
        <v>116</v>
      </c>
      <c r="BX7" s="67">
        <f>BW7*100/B7</f>
        <v>2.464058729565306E-2</v>
      </c>
      <c r="BY7" s="61">
        <v>110</v>
      </c>
      <c r="BZ7" s="67">
        <f>BY7*100/B7</f>
        <v>2.3366074159671006E-2</v>
      </c>
      <c r="CA7" s="61">
        <v>104</v>
      </c>
      <c r="CB7" s="67">
        <f>CA7*100/B7</f>
        <v>2.2091561023688949E-2</v>
      </c>
      <c r="CC7" s="61">
        <v>101</v>
      </c>
      <c r="CD7" s="67">
        <f>CC7*100/B7</f>
        <v>2.1454304455697924E-2</v>
      </c>
      <c r="CE7" s="61">
        <v>96</v>
      </c>
      <c r="CF7" s="68">
        <f>CE7*100/B7</f>
        <v>2.0392210175712879E-2</v>
      </c>
      <c r="CG7" s="69">
        <v>99</v>
      </c>
      <c r="CH7" s="70">
        <f>CG7*100/B7</f>
        <v>2.1029466743703904E-2</v>
      </c>
      <c r="CI7" s="71">
        <f>BB7-BD7</f>
        <v>10.876996705624125</v>
      </c>
      <c r="CJ7" s="69">
        <f>D7*0.25</f>
        <v>124406</v>
      </c>
      <c r="CK7" s="72">
        <f t="shared" si="0"/>
        <v>7695</v>
      </c>
    </row>
    <row r="8" spans="1:89" ht="15.75" customHeight="1" x14ac:dyDescent="0.25">
      <c r="A8" s="59" t="s">
        <v>85</v>
      </c>
      <c r="B8" s="64">
        <v>38159</v>
      </c>
      <c r="C8" s="64">
        <v>12592</v>
      </c>
      <c r="D8" s="64">
        <v>50751</v>
      </c>
      <c r="E8" s="64">
        <v>10886</v>
      </c>
      <c r="F8" s="62">
        <f>E8/D8*100</f>
        <v>21.449823648795096</v>
      </c>
      <c r="G8" s="64">
        <v>9596</v>
      </c>
      <c r="H8" s="62">
        <f>G8/D8*100</f>
        <v>18.908001812772163</v>
      </c>
      <c r="I8" s="64">
        <v>9449</v>
      </c>
      <c r="J8" s="62">
        <f>I8/D8*100</f>
        <v>18.618352347736991</v>
      </c>
      <c r="K8" s="64">
        <v>9279</v>
      </c>
      <c r="L8" s="62">
        <f>K8/D8*100</f>
        <v>18.283383578648696</v>
      </c>
      <c r="M8" s="64">
        <v>8982</v>
      </c>
      <c r="N8" s="62">
        <f>M8/D8*100</f>
        <v>17.698173435006208</v>
      </c>
      <c r="O8" s="64">
        <v>8836</v>
      </c>
      <c r="P8" s="62">
        <f>O8/D8*100</f>
        <v>17.410494374495084</v>
      </c>
      <c r="Q8" s="64">
        <v>8653</v>
      </c>
      <c r="R8" s="62">
        <f>Q8/D8*100</f>
        <v>17.049910346594153</v>
      </c>
      <c r="S8" s="64">
        <v>8366</v>
      </c>
      <c r="T8" s="62">
        <f>S8/D8*100</f>
        <v>16.484404248192153</v>
      </c>
      <c r="U8" s="64">
        <v>8213</v>
      </c>
      <c r="V8" s="62">
        <f>U8/D8*100</f>
        <v>16.182932356012689</v>
      </c>
      <c r="W8" s="64">
        <v>8153</v>
      </c>
      <c r="X8" s="62">
        <f>W8/D8*100</f>
        <v>16.064708084569762</v>
      </c>
      <c r="Y8" s="64">
        <v>7923</v>
      </c>
      <c r="Z8" s="62">
        <f>Y8/D8*100</f>
        <v>15.611515044038541</v>
      </c>
      <c r="AA8" s="64">
        <v>7839</v>
      </c>
      <c r="AB8" s="63">
        <f>AA8/D8*100</f>
        <v>15.446001064018445</v>
      </c>
      <c r="AC8" s="64">
        <v>7709</v>
      </c>
      <c r="AD8" s="63">
        <f>AC8/D8*100</f>
        <v>15.1898484758921</v>
      </c>
      <c r="AE8" s="64">
        <v>7391</v>
      </c>
      <c r="AF8" s="63">
        <f>AE8/D8*100</f>
        <v>14.563259837244585</v>
      </c>
      <c r="AG8" s="64">
        <v>7173</v>
      </c>
      <c r="AH8" s="63">
        <f>AG8/D8*100</f>
        <v>14.133711651001951</v>
      </c>
      <c r="AI8" s="64">
        <v>6855</v>
      </c>
      <c r="AJ8" s="63">
        <f>AI8*100/D8</f>
        <v>13.507123012354436</v>
      </c>
      <c r="AK8" s="64">
        <v>6560</v>
      </c>
      <c r="AL8" s="63">
        <f>AK8*100/D8</f>
        <v>12.925853677760044</v>
      </c>
      <c r="AM8" s="64">
        <v>6328</v>
      </c>
      <c r="AN8" s="63">
        <f>AM8*100/D8</f>
        <v>12.468719828180726</v>
      </c>
      <c r="AO8" s="64">
        <v>6240</v>
      </c>
      <c r="AP8" s="63">
        <f>AO8*100/D8</f>
        <v>12.295324230064432</v>
      </c>
      <c r="AQ8" s="64">
        <v>5701</v>
      </c>
      <c r="AR8" s="63">
        <f>AQ8*100/D8</f>
        <v>11.233276191602135</v>
      </c>
      <c r="AS8" s="64">
        <v>5432</v>
      </c>
      <c r="AT8" s="63">
        <f>AS8*100/D8</f>
        <v>10.703237374633012</v>
      </c>
      <c r="AU8" s="64">
        <v>5701</v>
      </c>
      <c r="AV8" s="63">
        <f>AU8*100/D8</f>
        <v>11.233276191602135</v>
      </c>
      <c r="AW8" s="62">
        <f>F8-H8</f>
        <v>2.5418218360229332</v>
      </c>
      <c r="AX8" s="64">
        <v>5155</v>
      </c>
      <c r="AY8" s="63">
        <f>AX8*100/D8</f>
        <v>10.157435321471498</v>
      </c>
      <c r="AZ8" s="65">
        <f>AY8-BB8</f>
        <v>1.2531772772950287</v>
      </c>
      <c r="BA8" s="64">
        <v>4519</v>
      </c>
      <c r="BB8" s="66">
        <f>BA8*100/D8</f>
        <v>8.9042580441764692</v>
      </c>
      <c r="BC8" s="64">
        <v>12688</v>
      </c>
      <c r="BD8" s="64">
        <v>8169</v>
      </c>
      <c r="BE8" s="73"/>
      <c r="BF8" s="74"/>
      <c r="BG8" s="73"/>
      <c r="BH8" s="74"/>
      <c r="BI8" s="73"/>
      <c r="BJ8" s="74"/>
      <c r="BK8" s="73"/>
      <c r="BL8" s="73"/>
      <c r="BM8" s="73"/>
      <c r="BN8" s="74"/>
      <c r="BO8" s="73"/>
      <c r="BP8" s="74"/>
      <c r="BQ8" s="73"/>
      <c r="BR8" s="74"/>
      <c r="BS8" s="73"/>
      <c r="BT8" s="73"/>
      <c r="BU8" s="73"/>
      <c r="BV8" s="75"/>
      <c r="BW8" s="73"/>
      <c r="BX8" s="75"/>
      <c r="BY8" s="73"/>
      <c r="BZ8" s="74"/>
      <c r="CA8" s="73"/>
      <c r="CB8" s="74"/>
      <c r="CC8" s="73"/>
      <c r="CD8" s="73"/>
      <c r="CE8" s="73"/>
      <c r="CF8" s="76"/>
      <c r="CG8" s="77"/>
      <c r="CH8" s="76"/>
      <c r="CI8" s="75"/>
      <c r="CJ8" s="69">
        <f>D8*0.25</f>
        <v>12687.75</v>
      </c>
      <c r="CK8" s="72">
        <f t="shared" si="0"/>
        <v>1801.75</v>
      </c>
    </row>
    <row r="9" spans="1:89" ht="15" customHeight="1" x14ac:dyDescent="0.25">
      <c r="A9" s="78" t="s">
        <v>84</v>
      </c>
      <c r="B9" s="79">
        <v>1533</v>
      </c>
      <c r="C9" s="80">
        <v>748</v>
      </c>
      <c r="D9" s="81">
        <f>SUM(B9+C9)</f>
        <v>2281</v>
      </c>
      <c r="E9" s="81">
        <v>463</v>
      </c>
      <c r="F9" s="62">
        <f>E9/D9*100</f>
        <v>20.298114861902675</v>
      </c>
      <c r="G9" s="81">
        <v>434</v>
      </c>
      <c r="H9" s="62">
        <f>G9/D9*100</f>
        <v>19.026742656729503</v>
      </c>
      <c r="I9" s="81">
        <v>427</v>
      </c>
      <c r="J9" s="62">
        <f>I9/D9*100</f>
        <v>18.719859710653221</v>
      </c>
      <c r="K9" s="81">
        <v>420</v>
      </c>
      <c r="L9" s="62">
        <f>K9/D9*100</f>
        <v>18.412976764576943</v>
      </c>
      <c r="M9" s="81">
        <v>410</v>
      </c>
      <c r="N9" s="62">
        <f>M9/D9*100</f>
        <v>17.974572555896536</v>
      </c>
      <c r="O9" s="81">
        <v>404</v>
      </c>
      <c r="P9" s="62">
        <f>O9/D9*100</f>
        <v>17.711530030688294</v>
      </c>
      <c r="Q9" s="81">
        <v>395</v>
      </c>
      <c r="R9" s="62">
        <f>Q9/D9*100</f>
        <v>17.316966242875932</v>
      </c>
      <c r="S9" s="81">
        <v>374</v>
      </c>
      <c r="T9" s="62">
        <f>S9/D9*100</f>
        <v>16.396317404647085</v>
      </c>
      <c r="U9" s="81">
        <v>369</v>
      </c>
      <c r="V9" s="62">
        <f>U9/D9*100</f>
        <v>16.177115300306884</v>
      </c>
      <c r="W9" s="81">
        <v>367</v>
      </c>
      <c r="X9" s="62">
        <f>W9/D9*100</f>
        <v>16.089434458570803</v>
      </c>
      <c r="Y9" s="81">
        <v>358</v>
      </c>
      <c r="Z9" s="62">
        <f>Y9/D9*100</f>
        <v>15.694870670758441</v>
      </c>
      <c r="AA9" s="81">
        <v>354</v>
      </c>
      <c r="AB9" s="62">
        <f>AA9/D9*100</f>
        <v>15.519508987286279</v>
      </c>
      <c r="AC9" s="81">
        <v>350</v>
      </c>
      <c r="AD9" s="62">
        <f>AC9/D9*100</f>
        <v>15.344147303814118</v>
      </c>
      <c r="AE9" s="81">
        <v>344</v>
      </c>
      <c r="AF9" s="62">
        <f>AE9/D9*100</f>
        <v>15.081104778605875</v>
      </c>
      <c r="AG9" s="81">
        <v>341</v>
      </c>
      <c r="AH9" s="62">
        <f>AG9/D9*100</f>
        <v>14.949583516001756</v>
      </c>
      <c r="AI9" s="81">
        <v>320</v>
      </c>
      <c r="AJ9" s="62">
        <f>AI9*100/D9</f>
        <v>14.028934677772906</v>
      </c>
      <c r="AK9" s="81">
        <v>305</v>
      </c>
      <c r="AL9" s="62">
        <f>AK9*100/D9</f>
        <v>13.371328364752301</v>
      </c>
      <c r="AM9" s="81">
        <v>299</v>
      </c>
      <c r="AN9" s="62">
        <f>AM9*100/D9</f>
        <v>13.10828583954406</v>
      </c>
      <c r="AO9" s="81">
        <v>296</v>
      </c>
      <c r="AP9" s="62">
        <f>AO9*100/D9</f>
        <v>12.976764576939939</v>
      </c>
      <c r="AQ9" s="81">
        <v>279</v>
      </c>
      <c r="AR9" s="62">
        <f>AQ9*100/D9</f>
        <v>12.231477422183254</v>
      </c>
      <c r="AS9" s="81">
        <v>263</v>
      </c>
      <c r="AT9" s="62">
        <f>AS9*100/D9</f>
        <v>11.530030688294607</v>
      </c>
      <c r="AU9" s="81">
        <v>279</v>
      </c>
      <c r="AV9" s="62">
        <f>AU9*100/D9</f>
        <v>12.231477422183254</v>
      </c>
      <c r="AW9" s="62">
        <f>F9-H9</f>
        <v>1.2713722051731722</v>
      </c>
      <c r="AX9" s="81">
        <v>247</v>
      </c>
      <c r="AY9" s="62">
        <f>AX9*100/D9</f>
        <v>10.828583954405962</v>
      </c>
      <c r="AZ9" s="82">
        <f>AY9-BB9</f>
        <v>1.2713722051731704</v>
      </c>
      <c r="BA9" s="83">
        <v>218</v>
      </c>
      <c r="BB9" s="84">
        <f>BA9*100/D9</f>
        <v>9.5572117492327919</v>
      </c>
      <c r="BC9" s="83"/>
      <c r="BD9" s="85"/>
      <c r="BE9" s="83"/>
      <c r="BF9" s="85"/>
      <c r="BG9" s="83"/>
      <c r="BH9" s="85"/>
      <c r="BI9" s="83"/>
      <c r="BJ9" s="85"/>
      <c r="BK9" s="83"/>
      <c r="BL9" s="83"/>
      <c r="BM9" s="83"/>
      <c r="BN9" s="85"/>
      <c r="BO9" s="83"/>
      <c r="BP9" s="85"/>
      <c r="BQ9" s="83"/>
      <c r="BR9" s="85"/>
      <c r="BS9" s="83"/>
      <c r="BT9" s="83"/>
      <c r="BU9" s="83"/>
      <c r="BV9" s="86"/>
      <c r="BW9" s="83"/>
      <c r="BX9" s="86"/>
      <c r="BY9" s="83"/>
      <c r="BZ9" s="85"/>
      <c r="CA9" s="83"/>
      <c r="CB9" s="85"/>
      <c r="CC9" s="83"/>
      <c r="CD9" s="83"/>
      <c r="CE9" s="83"/>
      <c r="CF9" s="87"/>
      <c r="CG9" s="88"/>
      <c r="CH9" s="87"/>
      <c r="CI9" s="86"/>
      <c r="CJ9" s="72">
        <f>D9*0.25</f>
        <v>570.25</v>
      </c>
      <c r="CK9" s="72">
        <f t="shared" si="0"/>
        <v>107.25</v>
      </c>
    </row>
    <row r="10" spans="1:89" ht="15.75" customHeight="1" x14ac:dyDescent="0.25">
      <c r="A10" s="89" t="s">
        <v>86</v>
      </c>
      <c r="B10" s="61">
        <v>3564</v>
      </c>
      <c r="C10" s="90">
        <v>2548</v>
      </c>
      <c r="D10" s="64">
        <f>SUM(B10+C10)</f>
        <v>6112</v>
      </c>
      <c r="E10" s="64">
        <v>1188</v>
      </c>
      <c r="F10" s="62">
        <f>E10/D10*100</f>
        <v>19.437172774869111</v>
      </c>
      <c r="G10" s="64">
        <v>1137</v>
      </c>
      <c r="H10" s="62">
        <f>G10/D10*100</f>
        <v>18.602748691099478</v>
      </c>
      <c r="I10" s="64">
        <v>1130</v>
      </c>
      <c r="J10" s="62">
        <f>I10/D10*100</f>
        <v>18.488219895287958</v>
      </c>
      <c r="K10" s="64">
        <v>1116</v>
      </c>
      <c r="L10" s="62">
        <f>K10/D10*100</f>
        <v>18.259162303664922</v>
      </c>
      <c r="M10" s="64">
        <v>1065</v>
      </c>
      <c r="N10" s="62">
        <f>M10/D10*100</f>
        <v>17.424738219895289</v>
      </c>
      <c r="O10" s="64">
        <v>1044</v>
      </c>
      <c r="P10" s="62">
        <f>O10/D10*100</f>
        <v>17.081151832460733</v>
      </c>
      <c r="Q10" s="64">
        <v>1009</v>
      </c>
      <c r="R10" s="62">
        <f>Q10/D10*100</f>
        <v>16.508507853403142</v>
      </c>
      <c r="S10" s="64">
        <v>986</v>
      </c>
      <c r="T10" s="62">
        <f>S10/D10*100</f>
        <v>16.13219895287958</v>
      </c>
      <c r="U10" s="64">
        <v>977</v>
      </c>
      <c r="V10" s="62">
        <f>U10/D10*100</f>
        <v>15.984947643979059</v>
      </c>
      <c r="W10" s="64">
        <v>967</v>
      </c>
      <c r="X10" s="62">
        <f>W10/D10*100</f>
        <v>15.821335078534032</v>
      </c>
      <c r="Y10" s="64">
        <v>955</v>
      </c>
      <c r="Z10" s="62">
        <f>Y10/D10*100</f>
        <v>15.625</v>
      </c>
      <c r="AA10" s="64">
        <v>945</v>
      </c>
      <c r="AB10" s="63">
        <f>AA10/D10*100</f>
        <v>15.461387434554974</v>
      </c>
      <c r="AC10" s="64">
        <v>937</v>
      </c>
      <c r="AD10" s="63">
        <f>AC10/D10*100</f>
        <v>15.330497382198951</v>
      </c>
      <c r="AE10" s="64">
        <v>923</v>
      </c>
      <c r="AF10" s="63">
        <f>AE10/D10*100</f>
        <v>15.101439790575915</v>
      </c>
      <c r="AG10" s="64">
        <v>904</v>
      </c>
      <c r="AH10" s="63">
        <f>AG10/D10*100</f>
        <v>14.790575916230367</v>
      </c>
      <c r="AI10" s="64">
        <v>876</v>
      </c>
      <c r="AJ10" s="63">
        <f>AI10*100/D10</f>
        <v>14.332460732984293</v>
      </c>
      <c r="AK10" s="64">
        <v>848</v>
      </c>
      <c r="AL10" s="63">
        <f>AK10*100/D10</f>
        <v>13.874345549738219</v>
      </c>
      <c r="AM10" s="64">
        <v>834</v>
      </c>
      <c r="AN10" s="63">
        <f>AM10*100/D10</f>
        <v>13.645287958115183</v>
      </c>
      <c r="AO10" s="64">
        <v>829</v>
      </c>
      <c r="AP10" s="63">
        <f>AO10*100/D10</f>
        <v>13.563481675392671</v>
      </c>
      <c r="AQ10" s="64">
        <v>792</v>
      </c>
      <c r="AR10" s="63">
        <f>AQ10*100/D10</f>
        <v>12.958115183246074</v>
      </c>
      <c r="AS10" s="64">
        <v>767</v>
      </c>
      <c r="AT10" s="63">
        <f>AS10*100/D10</f>
        <v>12.549083769633508</v>
      </c>
      <c r="AU10" s="64">
        <v>792</v>
      </c>
      <c r="AV10" s="63">
        <f>AU10*100/D10</f>
        <v>12.958115183246074</v>
      </c>
      <c r="AW10" s="62">
        <f>F10-H10</f>
        <v>0.83442408376963328</v>
      </c>
      <c r="AX10" s="64">
        <v>739</v>
      </c>
      <c r="AY10" s="63">
        <f>AX10*100/D10</f>
        <v>12.090968586387435</v>
      </c>
      <c r="AZ10" s="65">
        <f>AY10-BB10</f>
        <v>0.94895287958115127</v>
      </c>
      <c r="BA10" s="73">
        <v>681</v>
      </c>
      <c r="BB10" s="66">
        <f>BA10*100/D10</f>
        <v>11.142015706806284</v>
      </c>
      <c r="BC10" s="73"/>
      <c r="BD10" s="74"/>
      <c r="BE10" s="73"/>
      <c r="BF10" s="74"/>
      <c r="BG10" s="73"/>
      <c r="BH10" s="74"/>
      <c r="BI10" s="73"/>
      <c r="BJ10" s="74"/>
      <c r="BK10" s="73"/>
      <c r="BL10" s="73"/>
      <c r="BM10" s="73"/>
      <c r="BN10" s="74"/>
      <c r="BO10" s="73"/>
      <c r="BP10" s="74"/>
      <c r="BQ10" s="73"/>
      <c r="BR10" s="74"/>
      <c r="BS10" s="73"/>
      <c r="BT10" s="73"/>
      <c r="BU10" s="73"/>
      <c r="BV10" s="75"/>
      <c r="BW10" s="73"/>
      <c r="BX10" s="75"/>
      <c r="BY10" s="73"/>
      <c r="BZ10" s="74"/>
      <c r="CA10" s="73"/>
      <c r="CB10" s="74"/>
      <c r="CC10" s="73"/>
      <c r="CD10" s="73"/>
      <c r="CE10" s="73"/>
      <c r="CF10" s="76"/>
      <c r="CG10" s="77"/>
      <c r="CH10" s="76"/>
      <c r="CI10" s="75"/>
      <c r="CJ10" s="69">
        <f>D10*0.25</f>
        <v>1528</v>
      </c>
      <c r="CK10" s="72">
        <f t="shared" si="0"/>
        <v>340</v>
      </c>
    </row>
    <row r="11" spans="1:89" ht="19.5" customHeight="1" x14ac:dyDescent="0.25">
      <c r="A11" s="89" t="s">
        <v>87</v>
      </c>
      <c r="B11" s="61">
        <v>2944</v>
      </c>
      <c r="C11" s="90">
        <v>1539</v>
      </c>
      <c r="D11" s="64">
        <f>SUM(B11+C11)</f>
        <v>4483</v>
      </c>
      <c r="E11" s="64">
        <v>862</v>
      </c>
      <c r="F11" s="62">
        <f>E11/D11*100</f>
        <v>19.228195404862817</v>
      </c>
      <c r="G11" s="64">
        <v>807</v>
      </c>
      <c r="H11" s="62">
        <f>G11/D11*100</f>
        <v>18.001338389471336</v>
      </c>
      <c r="I11" s="64">
        <v>787</v>
      </c>
      <c r="J11" s="62">
        <f>I11/D11*100</f>
        <v>17.555208565692617</v>
      </c>
      <c r="K11" s="64">
        <v>775</v>
      </c>
      <c r="L11" s="62">
        <f>K11/D11*100</f>
        <v>17.287530671425387</v>
      </c>
      <c r="M11" s="64">
        <v>747</v>
      </c>
      <c r="N11" s="62">
        <f>M11/D11*100</f>
        <v>16.662948918135179</v>
      </c>
      <c r="O11" s="64">
        <v>736</v>
      </c>
      <c r="P11" s="62">
        <f>O11/D11*100</f>
        <v>16.41757751505688</v>
      </c>
      <c r="Q11" s="64">
        <v>717</v>
      </c>
      <c r="R11" s="62">
        <f>Q11/D11*100</f>
        <v>15.993754182467098</v>
      </c>
      <c r="S11" s="64">
        <v>687</v>
      </c>
      <c r="T11" s="62">
        <f>S11/D11*100</f>
        <v>15.324559446799018</v>
      </c>
      <c r="U11" s="64">
        <v>672</v>
      </c>
      <c r="V11" s="62">
        <f>U11/D11*100</f>
        <v>14.989962078964981</v>
      </c>
      <c r="W11" s="64">
        <v>668</v>
      </c>
      <c r="X11" s="62">
        <f>W11/D11*100</f>
        <v>14.900736114209234</v>
      </c>
      <c r="Y11" s="64">
        <v>658</v>
      </c>
      <c r="Z11" s="62">
        <f>Y11/D11*100</f>
        <v>14.677671202319875</v>
      </c>
      <c r="AA11" s="64">
        <v>654</v>
      </c>
      <c r="AB11" s="63">
        <f>AA11/D11*100</f>
        <v>14.588445237564132</v>
      </c>
      <c r="AC11" s="64">
        <v>644</v>
      </c>
      <c r="AD11" s="63">
        <f>AC11/D11*100</f>
        <v>14.365380325674771</v>
      </c>
      <c r="AE11" s="64">
        <v>626</v>
      </c>
      <c r="AF11" s="63">
        <f>AE11/D11*100</f>
        <v>13.963863484273926</v>
      </c>
      <c r="AG11" s="64">
        <v>610</v>
      </c>
      <c r="AH11" s="63">
        <f>AG11/D11*100</f>
        <v>13.606959625250948</v>
      </c>
      <c r="AI11" s="64">
        <v>591</v>
      </c>
      <c r="AJ11" s="63">
        <f>AI11*100/D11</f>
        <v>13.183136292661164</v>
      </c>
      <c r="AK11" s="64">
        <v>568</v>
      </c>
      <c r="AL11" s="63">
        <f>AK11*100/D11</f>
        <v>12.670086995315637</v>
      </c>
      <c r="AM11" s="64">
        <v>555</v>
      </c>
      <c r="AN11" s="63">
        <f>AM11*100/D11</f>
        <v>12.380102609859469</v>
      </c>
      <c r="AO11" s="64">
        <v>551</v>
      </c>
      <c r="AP11" s="63">
        <f>AO11*100/D11</f>
        <v>12.290876645103726</v>
      </c>
      <c r="AQ11" s="64">
        <v>506</v>
      </c>
      <c r="AR11" s="63">
        <f>AQ11*100/D11</f>
        <v>11.287084541601606</v>
      </c>
      <c r="AS11" s="64">
        <v>439</v>
      </c>
      <c r="AT11" s="63">
        <f>AS11*100/D11</f>
        <v>9.7925496319428955</v>
      </c>
      <c r="AU11" s="64">
        <v>506</v>
      </c>
      <c r="AV11" s="63">
        <f>AU11*100/D11</f>
        <v>11.287084541601606</v>
      </c>
      <c r="AW11" s="62">
        <f>F11-H11</f>
        <v>1.2268570153914808</v>
      </c>
      <c r="AX11" s="64">
        <v>353</v>
      </c>
      <c r="AY11" s="63">
        <f>AX11*100/D11</f>
        <v>7.8741913896944009</v>
      </c>
      <c r="AZ11" s="65">
        <f>AY11-BB11</f>
        <v>1.0707115770689271</v>
      </c>
      <c r="BA11" s="73">
        <v>305</v>
      </c>
      <c r="BB11" s="66">
        <f>BA11*100/D11</f>
        <v>6.8034798126254739</v>
      </c>
      <c r="BC11" s="73"/>
      <c r="BD11" s="74"/>
      <c r="BE11" s="73"/>
      <c r="BF11" s="74"/>
      <c r="BG11" s="73"/>
      <c r="BH11" s="74"/>
      <c r="BI11" s="73"/>
      <c r="BJ11" s="74"/>
      <c r="BK11" s="73"/>
      <c r="BL11" s="73"/>
      <c r="BM11" s="73"/>
      <c r="BN11" s="74"/>
      <c r="BO11" s="73"/>
      <c r="BP11" s="74"/>
      <c r="BQ11" s="73"/>
      <c r="BR11" s="74"/>
      <c r="BS11" s="73"/>
      <c r="BT11" s="73"/>
      <c r="BU11" s="73"/>
      <c r="BV11" s="75"/>
      <c r="BW11" s="73"/>
      <c r="BX11" s="75"/>
      <c r="BY11" s="73"/>
      <c r="BZ11" s="74"/>
      <c r="CA11" s="73"/>
      <c r="CB11" s="74"/>
      <c r="CC11" s="73"/>
      <c r="CD11" s="73"/>
      <c r="CE11" s="73"/>
      <c r="CF11" s="76"/>
      <c r="CG11" s="77"/>
      <c r="CH11" s="76"/>
      <c r="CI11" s="75"/>
      <c r="CJ11" s="69">
        <f>D11*0.25</f>
        <v>1120.75</v>
      </c>
      <c r="CK11" s="72">
        <f t="shared" si="0"/>
        <v>258.75</v>
      </c>
    </row>
    <row r="12" spans="1:89" ht="18.75" customHeight="1" x14ac:dyDescent="0.25">
      <c r="A12" s="59" t="s">
        <v>88</v>
      </c>
      <c r="B12" s="60">
        <v>25075</v>
      </c>
      <c r="C12" s="60">
        <v>21059</v>
      </c>
      <c r="D12" s="61">
        <f>B12+C12</f>
        <v>46134</v>
      </c>
      <c r="E12" s="61">
        <v>7987</v>
      </c>
      <c r="F12" s="62">
        <f>E12/D12*100</f>
        <v>17.312611089435123</v>
      </c>
      <c r="G12" s="61">
        <v>7365</v>
      </c>
      <c r="H12" s="62">
        <f>G12/D12*100</f>
        <v>15.96436467681103</v>
      </c>
      <c r="I12" s="61">
        <v>7257</v>
      </c>
      <c r="J12" s="62">
        <f>I12/D12*100</f>
        <v>15.730264013525815</v>
      </c>
      <c r="K12" s="61">
        <v>7145</v>
      </c>
      <c r="L12" s="62">
        <f>K12/D12*100</f>
        <v>15.487492955304113</v>
      </c>
      <c r="M12" s="61">
        <v>6938</v>
      </c>
      <c r="N12" s="62">
        <f>M12/D12*100</f>
        <v>15.038800017340789</v>
      </c>
      <c r="O12" s="61">
        <v>6862</v>
      </c>
      <c r="P12" s="62">
        <f>O12/D12*100</f>
        <v>14.874062513547493</v>
      </c>
      <c r="Q12" s="61">
        <v>6680</v>
      </c>
      <c r="R12" s="62">
        <f>Q12/D12*100</f>
        <v>14.479559543937226</v>
      </c>
      <c r="S12" s="61">
        <v>6281</v>
      </c>
      <c r="T12" s="62">
        <f>S12/D12*100</f>
        <v>13.614687649022414</v>
      </c>
      <c r="U12" s="61">
        <v>6222</v>
      </c>
      <c r="V12" s="62">
        <f>U12/D12*100</f>
        <v>13.486799323709194</v>
      </c>
      <c r="W12" s="61">
        <v>6176</v>
      </c>
      <c r="X12" s="62">
        <f>W12/D12*100</f>
        <v>13.387089781939569</v>
      </c>
      <c r="Y12" s="61">
        <v>6090</v>
      </c>
      <c r="Z12" s="62">
        <f>Y12/D12*100</f>
        <v>13.200676290805047</v>
      </c>
      <c r="AA12" s="61">
        <v>6008</v>
      </c>
      <c r="AB12" s="63">
        <f>AA12/D12*100</f>
        <v>13.022933194607015</v>
      </c>
      <c r="AC12" s="61">
        <v>5914</v>
      </c>
      <c r="AD12" s="63">
        <f>AC12/D12*100</f>
        <v>12.819178913599513</v>
      </c>
      <c r="AE12" s="61">
        <v>5654</v>
      </c>
      <c r="AF12" s="63">
        <f>AE12/D12*100</f>
        <v>12.255603242727705</v>
      </c>
      <c r="AG12" s="64">
        <v>5429</v>
      </c>
      <c r="AH12" s="63">
        <f>AG12/D12*100</f>
        <v>11.76789352755018</v>
      </c>
      <c r="AI12" s="61">
        <v>5169</v>
      </c>
      <c r="AJ12" s="63">
        <f>AI12*100/D12</f>
        <v>11.204317856678372</v>
      </c>
      <c r="AK12" s="61">
        <v>4909</v>
      </c>
      <c r="AL12" s="63">
        <f>AK12*100/D12</f>
        <v>10.640742185806564</v>
      </c>
      <c r="AM12" s="61">
        <v>4824</v>
      </c>
      <c r="AN12" s="63">
        <f>AM12*100/D12</f>
        <v>10.456496293406165</v>
      </c>
      <c r="AO12" s="61">
        <v>4743</v>
      </c>
      <c r="AP12" s="63">
        <f>AO12*100/D12</f>
        <v>10.280920795942254</v>
      </c>
      <c r="AQ12" s="61">
        <v>4397</v>
      </c>
      <c r="AR12" s="63">
        <f>AQ12*100/D12</f>
        <v>9.5309316339359249</v>
      </c>
      <c r="AS12" s="61">
        <v>4171</v>
      </c>
      <c r="AT12" s="63">
        <f>AS12*100/D12</f>
        <v>9.0410543200242763</v>
      </c>
      <c r="AU12" s="61">
        <v>4397</v>
      </c>
      <c r="AV12" s="63">
        <f>AU12*100/D12</f>
        <v>9.5309316339359249</v>
      </c>
      <c r="AW12" s="62">
        <f>F12-H12</f>
        <v>1.3482464126240927</v>
      </c>
      <c r="AX12" s="61">
        <v>3912</v>
      </c>
      <c r="AY12" s="63">
        <f>AX12*100/D12</f>
        <v>8.4796462478865919</v>
      </c>
      <c r="AZ12" s="65">
        <f>AY12-BB12</f>
        <v>1.690727012615425</v>
      </c>
      <c r="BA12" s="60">
        <v>3132</v>
      </c>
      <c r="BB12" s="66">
        <f>BA12*100/D12</f>
        <v>6.7889192352711669</v>
      </c>
      <c r="BC12" s="61">
        <v>6575</v>
      </c>
      <c r="BD12" s="67">
        <f>BC12*100/B12</f>
        <v>26.221335992023928</v>
      </c>
      <c r="BE12" s="61">
        <v>6295</v>
      </c>
      <c r="BF12" s="67">
        <f>BE12*100/B12</f>
        <v>25.104685942173479</v>
      </c>
      <c r="BG12" s="61">
        <v>6071</v>
      </c>
      <c r="BH12" s="67">
        <f>BG12*100/B12</f>
        <v>24.211365902293121</v>
      </c>
      <c r="BI12" s="61">
        <v>5957</v>
      </c>
      <c r="BJ12" s="67">
        <f>BI12*100/B12</f>
        <v>23.756729810568295</v>
      </c>
      <c r="BK12" s="61">
        <v>47</v>
      </c>
      <c r="BL12" s="67">
        <f>BK12*100/B12</f>
        <v>0.18743768693918245</v>
      </c>
      <c r="BM12" s="61">
        <v>46</v>
      </c>
      <c r="BN12" s="67">
        <f>BM12*100/B12</f>
        <v>0.18344965104685942</v>
      </c>
      <c r="BO12" s="61">
        <v>45</v>
      </c>
      <c r="BP12" s="67">
        <f>BO12*100/B12</f>
        <v>0.1794616151545364</v>
      </c>
      <c r="BQ12" s="61">
        <v>46</v>
      </c>
      <c r="BR12" s="67">
        <f>BQ12*100/B12</f>
        <v>0.18344965104685942</v>
      </c>
      <c r="BS12" s="61">
        <v>43</v>
      </c>
      <c r="BT12" s="67">
        <f>BS12*100/B12</f>
        <v>0.17148554336989033</v>
      </c>
      <c r="BU12" s="61">
        <v>42</v>
      </c>
      <c r="BV12" s="67">
        <f>BU12*100/B12</f>
        <v>0.16749750747756731</v>
      </c>
      <c r="BW12" s="61">
        <v>42</v>
      </c>
      <c r="BX12" s="67">
        <f>BW12*100/B12</f>
        <v>0.16749750747756731</v>
      </c>
      <c r="BY12" s="61">
        <v>40</v>
      </c>
      <c r="BZ12" s="67">
        <f>BY12*100/B12</f>
        <v>0.15952143569292124</v>
      </c>
      <c r="CA12" s="61">
        <v>31</v>
      </c>
      <c r="CB12" s="67">
        <f>CA12*100/B12</f>
        <v>0.12362911266201396</v>
      </c>
      <c r="CC12" s="61">
        <v>30</v>
      </c>
      <c r="CD12" s="67">
        <f>CC12*100/B12</f>
        <v>0.11964107676969092</v>
      </c>
      <c r="CE12" s="61">
        <v>16</v>
      </c>
      <c r="CF12" s="68">
        <f>CE12*100/B12</f>
        <v>6.3808574277168489E-2</v>
      </c>
      <c r="CG12" s="91">
        <v>30</v>
      </c>
      <c r="CH12" s="67">
        <f>CG12*100/B12</f>
        <v>0.11964107676969092</v>
      </c>
      <c r="CI12" s="71">
        <f>BB12-BD12</f>
        <v>-19.432416756752762</v>
      </c>
      <c r="CJ12" s="69">
        <f>D12*0.25</f>
        <v>11533.5</v>
      </c>
      <c r="CK12" s="72">
        <f t="shared" si="0"/>
        <v>3546.5</v>
      </c>
    </row>
    <row r="13" spans="1:89" x14ac:dyDescent="0.25">
      <c r="A13" s="89" t="s">
        <v>89</v>
      </c>
      <c r="B13" s="61">
        <v>1128</v>
      </c>
      <c r="C13" s="90">
        <v>2575</v>
      </c>
      <c r="D13" s="64">
        <f>SUM(B13+C13)</f>
        <v>3703</v>
      </c>
      <c r="E13" s="64">
        <v>627</v>
      </c>
      <c r="F13" s="62">
        <f>E13/D13*100</f>
        <v>16.932217121253039</v>
      </c>
      <c r="G13" s="64">
        <v>586</v>
      </c>
      <c r="H13" s="62">
        <f>G13/D13*100</f>
        <v>15.825006751282745</v>
      </c>
      <c r="I13" s="64">
        <v>582</v>
      </c>
      <c r="J13" s="62">
        <f>I13/D13*100</f>
        <v>15.716986227383204</v>
      </c>
      <c r="K13" s="64">
        <v>572</v>
      </c>
      <c r="L13" s="62">
        <f>K13/D13*100</f>
        <v>15.44693491763435</v>
      </c>
      <c r="M13" s="64">
        <v>530</v>
      </c>
      <c r="N13" s="62">
        <f>M13/D13*100</f>
        <v>14.312719416689172</v>
      </c>
      <c r="O13" s="64">
        <v>526</v>
      </c>
      <c r="P13" s="62">
        <f>O13/D13*100</f>
        <v>14.204698892789629</v>
      </c>
      <c r="Q13" s="64">
        <v>517</v>
      </c>
      <c r="R13" s="62">
        <f>Q13/D13*100</f>
        <v>13.961652714015663</v>
      </c>
      <c r="S13" s="64">
        <v>501</v>
      </c>
      <c r="T13" s="62">
        <f>S13/D13*100</f>
        <v>13.5295706184175</v>
      </c>
      <c r="U13" s="64">
        <v>499</v>
      </c>
      <c r="V13" s="62">
        <f>U13/D13*100</f>
        <v>13.475560356467728</v>
      </c>
      <c r="W13" s="64">
        <v>494</v>
      </c>
      <c r="X13" s="62">
        <f>W13/D13*100</f>
        <v>13.340534701593304</v>
      </c>
      <c r="Y13" s="64">
        <v>488</v>
      </c>
      <c r="Z13" s="62">
        <f>Y13/D13*100</f>
        <v>13.178503915743992</v>
      </c>
      <c r="AA13" s="64">
        <v>479</v>
      </c>
      <c r="AB13" s="63">
        <f>AA13/D13*100</f>
        <v>12.935457736970024</v>
      </c>
      <c r="AC13" s="64">
        <v>474</v>
      </c>
      <c r="AD13" s="63">
        <f>AC13/D13*100</f>
        <v>12.800432082095597</v>
      </c>
      <c r="AE13" s="64">
        <v>467</v>
      </c>
      <c r="AF13" s="63">
        <f>AE13/D13*100</f>
        <v>12.611396165271401</v>
      </c>
      <c r="AG13" s="64">
        <v>459</v>
      </c>
      <c r="AH13" s="63">
        <f>AG13/D13*100</f>
        <v>12.39535511747232</v>
      </c>
      <c r="AI13" s="64">
        <v>452</v>
      </c>
      <c r="AJ13" s="63">
        <f>AI13*100/D13</f>
        <v>12.206319200648123</v>
      </c>
      <c r="AK13" s="64">
        <v>440</v>
      </c>
      <c r="AL13" s="63">
        <f>AK13*100/D13</f>
        <v>11.8822576289495</v>
      </c>
      <c r="AM13" s="64">
        <v>436</v>
      </c>
      <c r="AN13" s="63">
        <f>AM13*100/D13</f>
        <v>11.774237105049959</v>
      </c>
      <c r="AO13" s="64">
        <v>435</v>
      </c>
      <c r="AP13" s="63">
        <f>AO13*100/D13</f>
        <v>11.747231974075074</v>
      </c>
      <c r="AQ13" s="64">
        <v>418</v>
      </c>
      <c r="AR13" s="63">
        <f>AQ13*100/D13</f>
        <v>11.288144747502026</v>
      </c>
      <c r="AS13" s="64">
        <v>380</v>
      </c>
      <c r="AT13" s="63">
        <f>AS13*100/D13</f>
        <v>10.261949770456386</v>
      </c>
      <c r="AU13" s="64">
        <v>418</v>
      </c>
      <c r="AV13" s="63">
        <f>AU13*100/D13</f>
        <v>11.288144747502026</v>
      </c>
      <c r="AW13" s="62">
        <f>F13-H13</f>
        <v>1.1072103699702946</v>
      </c>
      <c r="AX13" s="64">
        <v>360</v>
      </c>
      <c r="AY13" s="63">
        <f>AX13*100/D13</f>
        <v>9.7218471509586823</v>
      </c>
      <c r="AZ13" s="65">
        <f>AY13-BB13</f>
        <v>2.9435592762624898</v>
      </c>
      <c r="BA13" s="73">
        <v>251</v>
      </c>
      <c r="BB13" s="66">
        <f>BA13*100/D13</f>
        <v>6.7782878746961925</v>
      </c>
      <c r="BC13" s="73"/>
      <c r="BD13" s="74"/>
      <c r="BE13" s="73"/>
      <c r="BF13" s="74"/>
      <c r="BG13" s="73"/>
      <c r="BH13" s="74"/>
      <c r="BI13" s="73"/>
      <c r="BJ13" s="74"/>
      <c r="BK13" s="73"/>
      <c r="BL13" s="73"/>
      <c r="BM13" s="73"/>
      <c r="BN13" s="74"/>
      <c r="BO13" s="73"/>
      <c r="BP13" s="74"/>
      <c r="BQ13" s="73"/>
      <c r="BR13" s="74"/>
      <c r="BS13" s="73"/>
      <c r="BT13" s="73"/>
      <c r="BU13" s="73"/>
      <c r="BV13" s="75"/>
      <c r="BW13" s="73"/>
      <c r="BX13" s="75"/>
      <c r="BY13" s="73"/>
      <c r="BZ13" s="74"/>
      <c r="CA13" s="73"/>
      <c r="CB13" s="74"/>
      <c r="CC13" s="73"/>
      <c r="CD13" s="73"/>
      <c r="CE13" s="73"/>
      <c r="CF13" s="76"/>
      <c r="CG13" s="77"/>
      <c r="CH13" s="76"/>
      <c r="CI13" s="75"/>
      <c r="CJ13" s="69">
        <f>D13*0.25</f>
        <v>925.75</v>
      </c>
      <c r="CK13" s="72">
        <f t="shared" si="0"/>
        <v>298.75</v>
      </c>
    </row>
    <row r="14" spans="1:89" x14ac:dyDescent="0.25">
      <c r="A14" s="89" t="s">
        <v>90</v>
      </c>
      <c r="B14" s="61">
        <v>8796</v>
      </c>
      <c r="C14" s="90">
        <v>7</v>
      </c>
      <c r="D14" s="64">
        <f>SUM(B14+C14)</f>
        <v>8803</v>
      </c>
      <c r="E14" s="64">
        <v>1406</v>
      </c>
      <c r="F14" s="62">
        <f>E14/D14*100</f>
        <v>15.97182778598205</v>
      </c>
      <c r="G14" s="64">
        <v>1340</v>
      </c>
      <c r="H14" s="62">
        <f>G14/D14*100</f>
        <v>15.222083380665682</v>
      </c>
      <c r="I14" s="64">
        <v>1334</v>
      </c>
      <c r="J14" s="62">
        <f>I14/D14*100</f>
        <v>15.153924798364194</v>
      </c>
      <c r="K14" s="64">
        <v>1318</v>
      </c>
      <c r="L14" s="62">
        <f>K14/D14*100</f>
        <v>14.972168578893557</v>
      </c>
      <c r="M14" s="64">
        <v>1297</v>
      </c>
      <c r="N14" s="62">
        <f>M14/D14*100</f>
        <v>14.73361354083835</v>
      </c>
      <c r="O14" s="64">
        <v>1275</v>
      </c>
      <c r="P14" s="62">
        <f>O14/D14*100</f>
        <v>14.483698739066227</v>
      </c>
      <c r="Q14" s="64">
        <v>1258</v>
      </c>
      <c r="R14" s="62">
        <f>Q14/D14*100</f>
        <v>14.290582755878678</v>
      </c>
      <c r="S14" s="64">
        <v>1232</v>
      </c>
      <c r="T14" s="62">
        <f>S14/D14*100</f>
        <v>13.995228899238896</v>
      </c>
      <c r="U14" s="64">
        <v>1224</v>
      </c>
      <c r="V14" s="62">
        <f>U14/D14*100</f>
        <v>13.904350789503578</v>
      </c>
      <c r="W14" s="64">
        <v>1221</v>
      </c>
      <c r="X14" s="62">
        <f>W14/D14*100</f>
        <v>13.870271498352835</v>
      </c>
      <c r="Y14" s="64">
        <v>1211</v>
      </c>
      <c r="Z14" s="62">
        <f>Y14/D14*100</f>
        <v>13.756673861183689</v>
      </c>
      <c r="AA14" s="64">
        <v>1208</v>
      </c>
      <c r="AB14" s="63">
        <f>AA14/D14*100</f>
        <v>13.722594570032943</v>
      </c>
      <c r="AC14" s="64">
        <v>1204</v>
      </c>
      <c r="AD14" s="63">
        <f>AC14/D14*100</f>
        <v>13.677155515165285</v>
      </c>
      <c r="AE14" s="64">
        <v>1187</v>
      </c>
      <c r="AF14" s="63">
        <f>AE14/D14*100</f>
        <v>13.484039531977734</v>
      </c>
      <c r="AG14" s="64">
        <v>1170</v>
      </c>
      <c r="AH14" s="63">
        <f>AG14/D14*100</f>
        <v>13.290923548790184</v>
      </c>
      <c r="AI14" s="64">
        <v>1144</v>
      </c>
      <c r="AJ14" s="63">
        <f>AI14*100/D14</f>
        <v>12.995569692150402</v>
      </c>
      <c r="AK14" s="64">
        <v>1124</v>
      </c>
      <c r="AL14" s="63">
        <f>AK14*100/D14</f>
        <v>12.76837441781211</v>
      </c>
      <c r="AM14" s="64">
        <v>1114</v>
      </c>
      <c r="AN14" s="63">
        <f>AM14*100/D14</f>
        <v>12.654776780642962</v>
      </c>
      <c r="AO14" s="64">
        <v>1113</v>
      </c>
      <c r="AP14" s="63">
        <f>AO14*100/D14</f>
        <v>12.643417016926048</v>
      </c>
      <c r="AQ14" s="64">
        <v>1088</v>
      </c>
      <c r="AR14" s="63">
        <f>AQ14*100/D14</f>
        <v>12.35942292400318</v>
      </c>
      <c r="AS14" s="64">
        <v>1067</v>
      </c>
      <c r="AT14" s="63">
        <f>AS14*100/D14</f>
        <v>12.120867885947971</v>
      </c>
      <c r="AU14" s="64">
        <v>1088</v>
      </c>
      <c r="AV14" s="63">
        <f>AU14*100/D14</f>
        <v>12.35942292400318</v>
      </c>
      <c r="AW14" s="62">
        <f>F14-H14</f>
        <v>0.74974440531636866</v>
      </c>
      <c r="AX14" s="64">
        <v>1048</v>
      </c>
      <c r="AY14" s="63">
        <f>AX14*100/D14</f>
        <v>11.905032375326593</v>
      </c>
      <c r="AZ14" s="65">
        <f>AY14-BB14</f>
        <v>0.82926275133477212</v>
      </c>
      <c r="BA14" s="73">
        <v>975</v>
      </c>
      <c r="BB14" s="66">
        <f>BA14*100/D14</f>
        <v>11.075769623991821</v>
      </c>
      <c r="BC14" s="73"/>
      <c r="BD14" s="74"/>
      <c r="BE14" s="73"/>
      <c r="BF14" s="74"/>
      <c r="BG14" s="73"/>
      <c r="BH14" s="74"/>
      <c r="BI14" s="73"/>
      <c r="BJ14" s="74"/>
      <c r="BK14" s="73"/>
      <c r="BL14" s="73"/>
      <c r="BM14" s="73"/>
      <c r="BN14" s="74"/>
      <c r="BO14" s="73"/>
      <c r="BP14" s="74"/>
      <c r="BQ14" s="73"/>
      <c r="BR14" s="74"/>
      <c r="BS14" s="73"/>
      <c r="BT14" s="73"/>
      <c r="BU14" s="73"/>
      <c r="BV14" s="75"/>
      <c r="BW14" s="73"/>
      <c r="BX14" s="75"/>
      <c r="BY14" s="73"/>
      <c r="BZ14" s="74"/>
      <c r="CA14" s="73"/>
      <c r="CB14" s="74"/>
      <c r="CC14" s="73"/>
      <c r="CD14" s="73"/>
      <c r="CE14" s="73"/>
      <c r="CF14" s="76"/>
      <c r="CG14" s="77"/>
      <c r="CH14" s="76"/>
      <c r="CI14" s="75"/>
      <c r="CJ14" s="69">
        <f>D14*0.25</f>
        <v>2200.75</v>
      </c>
      <c r="CK14" s="72">
        <f t="shared" si="0"/>
        <v>794.75</v>
      </c>
    </row>
    <row r="15" spans="1:89" x14ac:dyDescent="0.25">
      <c r="A15" s="89" t="s">
        <v>91</v>
      </c>
      <c r="B15" s="61">
        <v>5178</v>
      </c>
      <c r="C15" s="90">
        <v>4813</v>
      </c>
      <c r="D15" s="64">
        <f>SUM(B15+C15)</f>
        <v>9991</v>
      </c>
      <c r="E15" s="64">
        <v>1528</v>
      </c>
      <c r="F15" s="62">
        <f>E15/D15*100</f>
        <v>15.293764387949155</v>
      </c>
      <c r="G15" s="64">
        <v>1412</v>
      </c>
      <c r="H15" s="62">
        <f>G15/D15*100</f>
        <v>14.132719447502753</v>
      </c>
      <c r="I15" s="64">
        <v>1393</v>
      </c>
      <c r="J15" s="62">
        <f>I15/D15*100</f>
        <v>13.942548293464119</v>
      </c>
      <c r="K15" s="64">
        <v>1370</v>
      </c>
      <c r="L15" s="62">
        <f>K15/D15*100</f>
        <v>13.712341106996298</v>
      </c>
      <c r="M15" s="64">
        <v>1339</v>
      </c>
      <c r="N15" s="62">
        <f>M15/D15*100</f>
        <v>13.402061855670103</v>
      </c>
      <c r="O15" s="64">
        <v>1321</v>
      </c>
      <c r="P15" s="62">
        <f>O15/D15*100</f>
        <v>13.221899709738766</v>
      </c>
      <c r="Q15" s="64">
        <v>1285</v>
      </c>
      <c r="R15" s="62">
        <f>Q15/D15*100</f>
        <v>12.861575417876089</v>
      </c>
      <c r="S15" s="64">
        <v>1213</v>
      </c>
      <c r="T15" s="62">
        <f>S15/D15*100</f>
        <v>12.140926834150735</v>
      </c>
      <c r="U15" s="64">
        <v>1153</v>
      </c>
      <c r="V15" s="62">
        <f>U15/D15*100</f>
        <v>11.540386347712941</v>
      </c>
      <c r="W15" s="64">
        <v>1093</v>
      </c>
      <c r="X15" s="62">
        <f>W15/D15*100</f>
        <v>10.939845861275147</v>
      </c>
      <c r="Y15" s="64">
        <v>891</v>
      </c>
      <c r="Z15" s="62">
        <f>Y15/D15*100</f>
        <v>8.9180262236012418</v>
      </c>
      <c r="AA15" s="64">
        <v>871</v>
      </c>
      <c r="AB15" s="63">
        <f>AA15/D15*100</f>
        <v>8.7178460614553099</v>
      </c>
      <c r="AC15" s="64">
        <v>858</v>
      </c>
      <c r="AD15" s="63">
        <f>AC15/D15*100</f>
        <v>8.5877289560604542</v>
      </c>
      <c r="AE15" s="64">
        <v>834</v>
      </c>
      <c r="AF15" s="63">
        <f>AE15/D15*100</f>
        <v>8.3475127614853371</v>
      </c>
      <c r="AG15" s="64">
        <v>806</v>
      </c>
      <c r="AH15" s="63">
        <f>AG15/D15*100</f>
        <v>8.0672605344810329</v>
      </c>
      <c r="AI15" s="64">
        <v>745</v>
      </c>
      <c r="AJ15" s="63">
        <f>AI15*100/D15</f>
        <v>7.456711039935942</v>
      </c>
      <c r="AK15" s="64">
        <v>711</v>
      </c>
      <c r="AL15" s="63">
        <f>AK15*100/D15</f>
        <v>7.116404764287859</v>
      </c>
      <c r="AM15" s="64">
        <v>699</v>
      </c>
      <c r="AN15" s="63">
        <f>AM15*100/D15</f>
        <v>6.9962966670003004</v>
      </c>
      <c r="AO15" s="64">
        <v>691</v>
      </c>
      <c r="AP15" s="63">
        <f>AO15*100/D15</f>
        <v>6.916224602141928</v>
      </c>
      <c r="AQ15" s="64">
        <v>644</v>
      </c>
      <c r="AR15" s="63">
        <f>AQ15*100/D15</f>
        <v>6.4458012210989892</v>
      </c>
      <c r="AS15" s="64">
        <v>609</v>
      </c>
      <c r="AT15" s="63">
        <f>AS15*100/D15</f>
        <v>6.095485937343609</v>
      </c>
      <c r="AU15" s="64">
        <v>644</v>
      </c>
      <c r="AV15" s="63">
        <f>AU15*100/D15</f>
        <v>6.4458012210989892</v>
      </c>
      <c r="AW15" s="62">
        <f>F15-H15</f>
        <v>1.1610449404464021</v>
      </c>
      <c r="AX15" s="64">
        <v>573</v>
      </c>
      <c r="AY15" s="63">
        <f>AX15*100/D15</f>
        <v>5.7351616454809324</v>
      </c>
      <c r="AZ15" s="65">
        <f>AY15-BB15</f>
        <v>0.73065759183264856</v>
      </c>
      <c r="BA15" s="73">
        <v>500</v>
      </c>
      <c r="BB15" s="66">
        <f>BA15*100/D15</f>
        <v>5.0045040536482839</v>
      </c>
      <c r="BC15" s="73"/>
      <c r="BD15" s="74"/>
      <c r="BE15" s="73"/>
      <c r="BF15" s="74"/>
      <c r="BG15" s="73"/>
      <c r="BH15" s="74"/>
      <c r="BI15" s="73"/>
      <c r="BJ15" s="74"/>
      <c r="BK15" s="73"/>
      <c r="BL15" s="73"/>
      <c r="BM15" s="73"/>
      <c r="BN15" s="74"/>
      <c r="BO15" s="73"/>
      <c r="BP15" s="74"/>
      <c r="BQ15" s="73"/>
      <c r="BR15" s="74"/>
      <c r="BS15" s="73"/>
      <c r="BT15" s="73"/>
      <c r="BU15" s="73"/>
      <c r="BV15" s="75"/>
      <c r="BW15" s="73"/>
      <c r="BX15" s="75"/>
      <c r="BY15" s="73"/>
      <c r="BZ15" s="74"/>
      <c r="CA15" s="73"/>
      <c r="CB15" s="74"/>
      <c r="CC15" s="73"/>
      <c r="CD15" s="73"/>
      <c r="CE15" s="73"/>
      <c r="CF15" s="76"/>
      <c r="CG15" s="77"/>
      <c r="CH15" s="76"/>
      <c r="CI15" s="75"/>
      <c r="CJ15" s="69">
        <f>D15*0.25</f>
        <v>2497.75</v>
      </c>
      <c r="CK15" s="72">
        <f t="shared" si="0"/>
        <v>969.75</v>
      </c>
    </row>
    <row r="16" spans="1:89" x14ac:dyDescent="0.25">
      <c r="A16" s="89" t="s">
        <v>92</v>
      </c>
      <c r="B16" s="61">
        <v>1221</v>
      </c>
      <c r="C16" s="90">
        <v>2988</v>
      </c>
      <c r="D16" s="64">
        <f>SUM(B16+C16)</f>
        <v>4209</v>
      </c>
      <c r="E16" s="92">
        <v>602</v>
      </c>
      <c r="F16" s="62">
        <f>E16/D16*100</f>
        <v>14.302684723212163</v>
      </c>
      <c r="G16" s="92">
        <v>557</v>
      </c>
      <c r="H16" s="62">
        <f>G16/D16*100</f>
        <v>13.233547160845808</v>
      </c>
      <c r="I16" s="92">
        <v>550</v>
      </c>
      <c r="J16" s="62">
        <f>I16/D16*100</f>
        <v>13.067236873366594</v>
      </c>
      <c r="K16" s="92">
        <v>543</v>
      </c>
      <c r="L16" s="62">
        <f>K16/D16*100</f>
        <v>12.900926585887385</v>
      </c>
      <c r="M16" s="92">
        <v>524</v>
      </c>
      <c r="N16" s="62">
        <f>M16/D16*100</f>
        <v>12.449512948443811</v>
      </c>
      <c r="O16" s="92">
        <v>522</v>
      </c>
      <c r="P16" s="62">
        <f>O16/D16*100</f>
        <v>12.401995723449751</v>
      </c>
      <c r="Q16" s="92">
        <v>507</v>
      </c>
      <c r="R16" s="62">
        <f>Q16/D16*100</f>
        <v>12.045616535994299</v>
      </c>
      <c r="S16" s="64">
        <v>476</v>
      </c>
      <c r="T16" s="62">
        <f>S16/D16*100</f>
        <v>11.309099548586362</v>
      </c>
      <c r="U16" s="64">
        <v>470</v>
      </c>
      <c r="V16" s="62">
        <f>U16/D16*100</f>
        <v>11.166547873604181</v>
      </c>
      <c r="W16" s="64">
        <v>462</v>
      </c>
      <c r="X16" s="62">
        <f>W16/D16*100</f>
        <v>10.976478973627939</v>
      </c>
      <c r="Y16" s="64">
        <v>453</v>
      </c>
      <c r="Z16" s="62">
        <f>Y16/D16*100</f>
        <v>10.762651461154668</v>
      </c>
      <c r="AA16" s="64">
        <v>449</v>
      </c>
      <c r="AB16" s="63">
        <f>AA16/D16*100</f>
        <v>10.667617011166548</v>
      </c>
      <c r="AC16" s="64">
        <v>444</v>
      </c>
      <c r="AD16" s="63">
        <f>AC16/D16*100</f>
        <v>10.548823948681397</v>
      </c>
      <c r="AE16" s="64">
        <v>432</v>
      </c>
      <c r="AF16" s="63">
        <f>AE16/D16*100</f>
        <v>10.263720598717036</v>
      </c>
      <c r="AG16" s="64">
        <v>424</v>
      </c>
      <c r="AH16" s="63">
        <f>AG16/D16*100</f>
        <v>10.073651698740793</v>
      </c>
      <c r="AI16" s="64">
        <v>403</v>
      </c>
      <c r="AJ16" s="63">
        <f>AI16*100/D16</f>
        <v>9.5747208363031593</v>
      </c>
      <c r="AK16" s="64">
        <v>384</v>
      </c>
      <c r="AL16" s="63">
        <f>AK16*100/D16</f>
        <v>9.1233071988595871</v>
      </c>
      <c r="AM16" s="64">
        <v>369</v>
      </c>
      <c r="AN16" s="63">
        <f>AM16*100/D16</f>
        <v>8.7669280114041346</v>
      </c>
      <c r="AO16" s="64">
        <v>361</v>
      </c>
      <c r="AP16" s="63">
        <f>AO16*100/D16</f>
        <v>8.5768591114278934</v>
      </c>
      <c r="AQ16" s="64">
        <v>337</v>
      </c>
      <c r="AR16" s="63">
        <f>AQ16*100/D16</f>
        <v>8.006652411499168</v>
      </c>
      <c r="AS16" s="64">
        <v>279</v>
      </c>
      <c r="AT16" s="63">
        <f>AS16*100/D16</f>
        <v>6.6286528866714187</v>
      </c>
      <c r="AU16" s="64">
        <v>337</v>
      </c>
      <c r="AV16" s="63">
        <f>AU16*100/D16</f>
        <v>8.006652411499168</v>
      </c>
      <c r="AW16" s="62">
        <f>F16-H16</f>
        <v>1.0691375623663557</v>
      </c>
      <c r="AX16" s="64">
        <v>231</v>
      </c>
      <c r="AY16" s="63">
        <f>AX16*100/D16</f>
        <v>5.4882394868139697</v>
      </c>
      <c r="AZ16" s="65">
        <f>AY16-BB16</f>
        <v>0.87906866239011627</v>
      </c>
      <c r="BA16" s="73">
        <v>194</v>
      </c>
      <c r="BB16" s="66">
        <f>BA16*100/D16</f>
        <v>4.6091708244238534</v>
      </c>
      <c r="BC16" s="73"/>
      <c r="BD16" s="74"/>
      <c r="BE16" s="73"/>
      <c r="BF16" s="74"/>
      <c r="BG16" s="73"/>
      <c r="BH16" s="74"/>
      <c r="BI16" s="73"/>
      <c r="BJ16" s="74"/>
      <c r="BK16" s="73"/>
      <c r="BL16" s="73"/>
      <c r="BM16" s="73"/>
      <c r="BN16" s="74"/>
      <c r="BO16" s="73"/>
      <c r="BP16" s="74"/>
      <c r="BQ16" s="73"/>
      <c r="BR16" s="74"/>
      <c r="BS16" s="73"/>
      <c r="BT16" s="73"/>
      <c r="BU16" s="73"/>
      <c r="BV16" s="75"/>
      <c r="BW16" s="73"/>
      <c r="BX16" s="75"/>
      <c r="BY16" s="73"/>
      <c r="BZ16" s="74"/>
      <c r="CA16" s="73"/>
      <c r="CB16" s="74"/>
      <c r="CC16" s="73"/>
      <c r="CD16" s="73"/>
      <c r="CE16" s="73"/>
      <c r="CF16" s="76"/>
      <c r="CG16" s="77"/>
      <c r="CH16" s="76"/>
      <c r="CI16" s="75"/>
      <c r="CJ16" s="69">
        <f>D16*0.25</f>
        <v>1052.25</v>
      </c>
      <c r="CK16" s="72">
        <f t="shared" si="0"/>
        <v>450.25</v>
      </c>
    </row>
    <row r="17" spans="1:89" x14ac:dyDescent="0.25">
      <c r="A17" s="89" t="s">
        <v>93</v>
      </c>
      <c r="B17" s="61">
        <v>983</v>
      </c>
      <c r="C17" s="90">
        <v>1935</v>
      </c>
      <c r="D17" s="93">
        <f>SUM(B17+C17)</f>
        <v>2918</v>
      </c>
      <c r="E17" s="93">
        <v>388</v>
      </c>
      <c r="F17" s="62">
        <f>E17/D17*100</f>
        <v>13.296778615490062</v>
      </c>
      <c r="G17" s="93">
        <v>351</v>
      </c>
      <c r="H17" s="62">
        <f>G17/D17*100</f>
        <v>12.028786840301576</v>
      </c>
      <c r="I17" s="93">
        <v>347</v>
      </c>
      <c r="J17" s="62">
        <f>I17/D17*100</f>
        <v>11.891706648389308</v>
      </c>
      <c r="K17" s="93">
        <v>343</v>
      </c>
      <c r="L17" s="62">
        <f>K17/D17*100</f>
        <v>11.754626456477039</v>
      </c>
      <c r="M17" s="93">
        <v>327</v>
      </c>
      <c r="N17" s="62">
        <f>M17/D17*100</f>
        <v>11.206305688827964</v>
      </c>
      <c r="O17" s="93">
        <v>321</v>
      </c>
      <c r="P17" s="62">
        <f>O17/D17*100</f>
        <v>11.000685400959561</v>
      </c>
      <c r="Q17" s="64">
        <v>313</v>
      </c>
      <c r="R17" s="94">
        <f>Q17/D17*100</f>
        <v>10.726525017135025</v>
      </c>
      <c r="S17" s="64">
        <v>295</v>
      </c>
      <c r="T17" s="62">
        <f>S17/D17*100</f>
        <v>10.109664153529815</v>
      </c>
      <c r="U17" s="64">
        <v>290</v>
      </c>
      <c r="V17" s="62">
        <f>U17/D17*100</f>
        <v>9.9383139136394796</v>
      </c>
      <c r="W17" s="64">
        <v>288</v>
      </c>
      <c r="X17" s="62">
        <f>W17/D17*100</f>
        <v>9.8697738176833436</v>
      </c>
      <c r="Y17" s="64">
        <v>281</v>
      </c>
      <c r="Z17" s="62">
        <f>Y17/D17*100</f>
        <v>9.6298834818368739</v>
      </c>
      <c r="AA17" s="64">
        <v>275</v>
      </c>
      <c r="AB17" s="63">
        <f>AA17/D17*100</f>
        <v>9.4242631939684713</v>
      </c>
      <c r="AC17" s="64">
        <v>273</v>
      </c>
      <c r="AD17" s="63">
        <f>AC17/D17*100</f>
        <v>9.3557230980123371</v>
      </c>
      <c r="AE17" s="64">
        <v>263</v>
      </c>
      <c r="AF17" s="63">
        <f>AE17/D17*100</f>
        <v>9.0130226182316662</v>
      </c>
      <c r="AG17" s="64">
        <v>252</v>
      </c>
      <c r="AH17" s="63">
        <f>AG17/D17*100</f>
        <v>8.6360520904729263</v>
      </c>
      <c r="AI17" s="64">
        <v>237</v>
      </c>
      <c r="AJ17" s="63">
        <f>AI17*100/D17</f>
        <v>8.1220013708019199</v>
      </c>
      <c r="AK17" s="64">
        <v>229</v>
      </c>
      <c r="AL17" s="63">
        <f>AK17*100/D17</f>
        <v>7.8478409869773822</v>
      </c>
      <c r="AM17" s="64">
        <v>221</v>
      </c>
      <c r="AN17" s="63">
        <f>AM17*100/D17</f>
        <v>7.5736806031528445</v>
      </c>
      <c r="AO17" s="64">
        <v>220</v>
      </c>
      <c r="AP17" s="63">
        <f>AO17*100/D17</f>
        <v>7.5394105551747774</v>
      </c>
      <c r="AQ17" s="64">
        <v>199</v>
      </c>
      <c r="AR17" s="63">
        <f>AQ17*100/D17</f>
        <v>6.8197395476353666</v>
      </c>
      <c r="AS17" s="64">
        <v>188</v>
      </c>
      <c r="AT17" s="63">
        <f>AS17*100/D17</f>
        <v>6.4427690198766276</v>
      </c>
      <c r="AU17" s="64">
        <v>199</v>
      </c>
      <c r="AV17" s="63">
        <f>AU17*100/D17</f>
        <v>6.8197395476353666</v>
      </c>
      <c r="AW17" s="62">
        <f>F17-H17</f>
        <v>1.2679917751884862</v>
      </c>
      <c r="AX17" s="64">
        <v>164</v>
      </c>
      <c r="AY17" s="63">
        <f>AX17*100/D17</f>
        <v>5.6202878684030155</v>
      </c>
      <c r="AZ17" s="65">
        <f>AY17-BB17</f>
        <v>0.89102124742974631</v>
      </c>
      <c r="BA17" s="73">
        <v>138</v>
      </c>
      <c r="BB17" s="66">
        <f>BA17*100/D17</f>
        <v>4.7292666209732692</v>
      </c>
      <c r="BC17" s="73"/>
      <c r="BD17" s="74"/>
      <c r="BE17" s="73"/>
      <c r="BF17" s="74"/>
      <c r="BG17" s="73"/>
      <c r="BH17" s="74"/>
      <c r="BI17" s="73"/>
      <c r="BJ17" s="74"/>
      <c r="BK17" s="73"/>
      <c r="BL17" s="73"/>
      <c r="BM17" s="73"/>
      <c r="BN17" s="74"/>
      <c r="BO17" s="73"/>
      <c r="BP17" s="74"/>
      <c r="BQ17" s="73"/>
      <c r="BR17" s="74"/>
      <c r="BS17" s="73"/>
      <c r="BT17" s="73"/>
      <c r="BU17" s="73"/>
      <c r="BV17" s="75"/>
      <c r="BW17" s="73"/>
      <c r="BX17" s="75"/>
      <c r="BY17" s="73"/>
      <c r="BZ17" s="74"/>
      <c r="CA17" s="73"/>
      <c r="CB17" s="74"/>
      <c r="CC17" s="73"/>
      <c r="CD17" s="73"/>
      <c r="CE17" s="73"/>
      <c r="CF17" s="76"/>
      <c r="CG17" s="77"/>
      <c r="CH17" s="76"/>
      <c r="CI17" s="75"/>
      <c r="CJ17" s="69">
        <f>D17*0.25</f>
        <v>729.5</v>
      </c>
      <c r="CK17" s="72">
        <f t="shared" si="0"/>
        <v>341.5</v>
      </c>
    </row>
    <row r="18" spans="1:89" x14ac:dyDescent="0.25">
      <c r="A18" s="59" t="s">
        <v>94</v>
      </c>
      <c r="B18" s="64">
        <v>24820</v>
      </c>
      <c r="C18" s="64">
        <v>8930</v>
      </c>
      <c r="D18" s="93">
        <v>33750</v>
      </c>
      <c r="E18" s="93">
        <v>4069</v>
      </c>
      <c r="F18" s="62">
        <f>E18/D18*100</f>
        <v>12.056296296296297</v>
      </c>
      <c r="G18" s="93">
        <v>3867</v>
      </c>
      <c r="H18" s="62">
        <f>G18/D18*100</f>
        <v>11.457777777777778</v>
      </c>
      <c r="I18" s="93">
        <v>3843</v>
      </c>
      <c r="J18" s="62">
        <f>I18/D18*100</f>
        <v>11.386666666666667</v>
      </c>
      <c r="K18" s="93">
        <v>3799</v>
      </c>
      <c r="L18" s="62">
        <f>K18/D18*100</f>
        <v>11.256296296296297</v>
      </c>
      <c r="M18" s="93">
        <v>3722</v>
      </c>
      <c r="N18" s="62">
        <f>M18/D18*100</f>
        <v>11.028148148148148</v>
      </c>
      <c r="O18" s="93">
        <v>3667</v>
      </c>
      <c r="P18" s="62">
        <f>O18/D18*100</f>
        <v>10.865185185185185</v>
      </c>
      <c r="Q18" s="64">
        <v>3604</v>
      </c>
      <c r="R18" s="94">
        <f>Q18/D18*100</f>
        <v>10.678518518518519</v>
      </c>
      <c r="S18" s="64">
        <v>3480</v>
      </c>
      <c r="T18" s="62">
        <f>S18/D18*100</f>
        <v>10.311111111111112</v>
      </c>
      <c r="U18" s="64">
        <v>3446</v>
      </c>
      <c r="V18" s="62">
        <f>U18/D18*100</f>
        <v>10.210370370370372</v>
      </c>
      <c r="W18" s="64">
        <v>3425</v>
      </c>
      <c r="X18" s="62">
        <f>W18/D18*100</f>
        <v>10.148148148148147</v>
      </c>
      <c r="Y18" s="64">
        <v>3391</v>
      </c>
      <c r="Z18" s="62">
        <f>Y18/D18*100</f>
        <v>10.047407407407407</v>
      </c>
      <c r="AA18" s="64">
        <v>3370</v>
      </c>
      <c r="AB18" s="63">
        <f>AA18/D18*100</f>
        <v>9.9851851851851858</v>
      </c>
      <c r="AC18" s="64">
        <v>3353</v>
      </c>
      <c r="AD18" s="63">
        <f>AC18/D18*100</f>
        <v>9.9348148148148141</v>
      </c>
      <c r="AE18" s="64">
        <v>3287</v>
      </c>
      <c r="AF18" s="63">
        <f>AE18/D18*100</f>
        <v>9.7392592592592582</v>
      </c>
      <c r="AG18" s="64">
        <v>3211</v>
      </c>
      <c r="AH18" s="63">
        <f>AG18/D18*100</f>
        <v>9.5140740740740739</v>
      </c>
      <c r="AI18" s="64">
        <v>3139</v>
      </c>
      <c r="AJ18" s="63">
        <f>AI18*100/D18</f>
        <v>9.300740740740741</v>
      </c>
      <c r="AK18" s="64">
        <v>3054</v>
      </c>
      <c r="AL18" s="63">
        <f>AK18*100/D18</f>
        <v>9.0488888888888894</v>
      </c>
      <c r="AM18" s="64">
        <v>3001</v>
      </c>
      <c r="AN18" s="63">
        <f>AM18*100/D18</f>
        <v>8.8918518518518521</v>
      </c>
      <c r="AO18" s="64">
        <v>2900</v>
      </c>
      <c r="AP18" s="63">
        <f>AO18*100/D18</f>
        <v>8.5925925925925934</v>
      </c>
      <c r="AQ18" s="64">
        <v>2824</v>
      </c>
      <c r="AR18" s="63">
        <f>AQ18*100/D18</f>
        <v>8.3674074074074074</v>
      </c>
      <c r="AS18" s="64">
        <v>2723</v>
      </c>
      <c r="AT18" s="63">
        <f>AS18*100/D18</f>
        <v>8.0681481481481487</v>
      </c>
      <c r="AU18" s="64">
        <v>2824</v>
      </c>
      <c r="AV18" s="63">
        <f>AU18*100/D18</f>
        <v>8.3674074074074074</v>
      </c>
      <c r="AW18" s="62">
        <f>F18-H18</f>
        <v>0.59851851851851912</v>
      </c>
      <c r="AX18" s="64">
        <v>2634</v>
      </c>
      <c r="AY18" s="63">
        <f>AX18*100/D18</f>
        <v>7.8044444444444441</v>
      </c>
      <c r="AZ18" s="65">
        <f>AY18-BB18</f>
        <v>0.80296296296296266</v>
      </c>
      <c r="BA18" s="64">
        <v>2363</v>
      </c>
      <c r="BB18" s="66">
        <f>BA18*100/D18</f>
        <v>7.0014814814814814</v>
      </c>
      <c r="BC18" s="64">
        <v>8438</v>
      </c>
      <c r="BD18" s="64">
        <v>6075</v>
      </c>
      <c r="BE18" s="73"/>
      <c r="BF18" s="74"/>
      <c r="BG18" s="73"/>
      <c r="BH18" s="74"/>
      <c r="BI18" s="73"/>
      <c r="BJ18" s="74"/>
      <c r="BK18" s="73"/>
      <c r="BL18" s="73"/>
      <c r="BM18" s="73"/>
      <c r="BN18" s="74"/>
      <c r="BO18" s="73"/>
      <c r="BP18" s="74"/>
      <c r="BQ18" s="73"/>
      <c r="BR18" s="74"/>
      <c r="BS18" s="73"/>
      <c r="BT18" s="73"/>
      <c r="BU18" s="73"/>
      <c r="BV18" s="75"/>
      <c r="BW18" s="73"/>
      <c r="BX18" s="75"/>
      <c r="BY18" s="73"/>
      <c r="BZ18" s="74"/>
      <c r="CA18" s="73"/>
      <c r="CB18" s="74"/>
      <c r="CC18" s="73"/>
      <c r="CD18" s="73"/>
      <c r="CE18" s="73"/>
      <c r="CF18" s="76"/>
      <c r="CG18" s="77"/>
      <c r="CH18" s="76"/>
      <c r="CI18" s="75"/>
      <c r="CJ18" s="69">
        <f>D18*0.25</f>
        <v>8437.5</v>
      </c>
      <c r="CK18" s="72">
        <f t="shared" si="0"/>
        <v>4368.5</v>
      </c>
    </row>
    <row r="19" spans="1:89" x14ac:dyDescent="0.25">
      <c r="A19" s="89" t="s">
        <v>109</v>
      </c>
      <c r="B19" s="61">
        <v>294</v>
      </c>
      <c r="C19" s="90">
        <v>6475</v>
      </c>
      <c r="D19" s="93">
        <f>SUM(B19+C19)</f>
        <v>6769</v>
      </c>
      <c r="E19" s="93">
        <v>809</v>
      </c>
      <c r="F19" s="62">
        <f>E19/D19*100</f>
        <v>11.951543802629635</v>
      </c>
      <c r="G19" s="93">
        <v>610</v>
      </c>
      <c r="H19" s="62">
        <f>G19/D19*100</f>
        <v>9.0116708524154241</v>
      </c>
      <c r="I19" s="93">
        <v>563</v>
      </c>
      <c r="J19" s="62">
        <f>I19/D19*100</f>
        <v>8.3173289998522684</v>
      </c>
      <c r="K19" s="93">
        <v>561</v>
      </c>
      <c r="L19" s="62">
        <f>K19/D19*100</f>
        <v>8.2877825380410695</v>
      </c>
      <c r="M19" s="93">
        <v>549</v>
      </c>
      <c r="N19" s="62">
        <f>M19/D19*100</f>
        <v>8.1105037671738813</v>
      </c>
      <c r="O19" s="93">
        <v>547</v>
      </c>
      <c r="P19" s="62">
        <f>O19/D19*100</f>
        <v>8.0809573053626842</v>
      </c>
      <c r="Q19" s="64">
        <v>534</v>
      </c>
      <c r="R19" s="94">
        <f>Q19/D19*100</f>
        <v>7.8889053035898948</v>
      </c>
      <c r="S19" s="64">
        <v>418</v>
      </c>
      <c r="T19" s="62">
        <f>S19/D19*100</f>
        <v>6.1752105185404051</v>
      </c>
      <c r="U19" s="64">
        <v>417</v>
      </c>
      <c r="V19" s="62">
        <f>U19/D19*100</f>
        <v>6.1604372876348057</v>
      </c>
      <c r="W19" s="64">
        <v>415</v>
      </c>
      <c r="X19" s="62">
        <f>W19/D19*100</f>
        <v>6.1308908258236077</v>
      </c>
      <c r="Y19" s="64">
        <v>409</v>
      </c>
      <c r="Z19" s="62">
        <f>Y19/D19*100</f>
        <v>6.0422514403900136</v>
      </c>
      <c r="AA19" s="64">
        <v>407</v>
      </c>
      <c r="AB19" s="63">
        <f>AA19/D19*100</f>
        <v>6.0127049785788156</v>
      </c>
      <c r="AC19" s="64">
        <v>406</v>
      </c>
      <c r="AD19" s="63">
        <f>AC19/D19*100</f>
        <v>5.9979317476732161</v>
      </c>
      <c r="AE19" s="64">
        <v>402</v>
      </c>
      <c r="AF19" s="63">
        <f>AE19/D19*100</f>
        <v>5.9388388240508201</v>
      </c>
      <c r="AG19" s="64">
        <v>396</v>
      </c>
      <c r="AH19" s="63">
        <f>AG19/D19*100</f>
        <v>5.8501994386172251</v>
      </c>
      <c r="AI19" s="64">
        <v>385</v>
      </c>
      <c r="AJ19" s="63">
        <f>AI19*100/D19</f>
        <v>5.6876938986556356</v>
      </c>
      <c r="AK19" s="64">
        <v>341</v>
      </c>
      <c r="AL19" s="63">
        <f>AK19*100/D19</f>
        <v>5.0376717388092773</v>
      </c>
      <c r="AM19" s="64">
        <v>331</v>
      </c>
      <c r="AN19" s="63">
        <f>AM19*100/D19</f>
        <v>4.8899394297532872</v>
      </c>
      <c r="AO19" s="64">
        <v>286</v>
      </c>
      <c r="AP19" s="63">
        <f>AO19*100/D19</f>
        <v>4.2251440390013295</v>
      </c>
      <c r="AQ19" s="64">
        <v>220</v>
      </c>
      <c r="AR19" s="63">
        <f>AQ19*100/D19</f>
        <v>3.2501107992317921</v>
      </c>
      <c r="AS19" s="64">
        <v>194</v>
      </c>
      <c r="AT19" s="63">
        <f>AS19*100/D19</f>
        <v>2.8660067956862165</v>
      </c>
      <c r="AU19" s="64">
        <v>220</v>
      </c>
      <c r="AV19" s="63">
        <f>AU19*100/D19</f>
        <v>3.2501107992317921</v>
      </c>
      <c r="AW19" s="62">
        <f>F19-H19</f>
        <v>2.9398729502142107</v>
      </c>
      <c r="AX19" s="64">
        <v>143</v>
      </c>
      <c r="AY19" s="63">
        <f>AX19*100/D19</f>
        <v>2.1125720195006648</v>
      </c>
      <c r="AZ19" s="65">
        <f>AY19-BB19</f>
        <v>0.3988772344511744</v>
      </c>
      <c r="BA19" s="73">
        <v>116</v>
      </c>
      <c r="BB19" s="66">
        <f>BA19*100/D19</f>
        <v>1.7136947850494904</v>
      </c>
      <c r="BC19" s="73"/>
      <c r="BD19" s="74"/>
      <c r="BE19" s="73"/>
      <c r="BF19" s="74"/>
      <c r="BG19" s="73"/>
      <c r="BH19" s="74"/>
      <c r="BI19" s="73"/>
      <c r="BJ19" s="74"/>
      <c r="BK19" s="73"/>
      <c r="BL19" s="73"/>
      <c r="BM19" s="73"/>
      <c r="BN19" s="74"/>
      <c r="BO19" s="73"/>
      <c r="BP19" s="74"/>
      <c r="BQ19" s="73"/>
      <c r="BR19" s="74"/>
      <c r="BS19" s="73"/>
      <c r="BT19" s="73"/>
      <c r="BU19" s="73"/>
      <c r="BV19" s="75"/>
      <c r="BW19" s="73"/>
      <c r="BX19" s="75"/>
      <c r="BY19" s="73"/>
      <c r="BZ19" s="74"/>
      <c r="CA19" s="73"/>
      <c r="CB19" s="74"/>
      <c r="CC19" s="73"/>
      <c r="CD19" s="73"/>
      <c r="CE19" s="73"/>
      <c r="CF19" s="76"/>
      <c r="CG19" s="77"/>
      <c r="CH19" s="76"/>
      <c r="CI19" s="75"/>
      <c r="CJ19" s="69">
        <f>D19*0.25</f>
        <v>1692.25</v>
      </c>
      <c r="CK19" s="72">
        <f t="shared" si="0"/>
        <v>883.25</v>
      </c>
    </row>
    <row r="20" spans="1:89" x14ac:dyDescent="0.25">
      <c r="A20" s="59" t="s">
        <v>96</v>
      </c>
      <c r="B20" s="64">
        <v>93460</v>
      </c>
      <c r="C20" s="64">
        <v>22815</v>
      </c>
      <c r="D20" s="93">
        <v>116275</v>
      </c>
      <c r="E20" s="93">
        <v>13883</v>
      </c>
      <c r="F20" s="62">
        <f>E20/D20*100</f>
        <v>11.939797892926252</v>
      </c>
      <c r="G20" s="93">
        <v>12953</v>
      </c>
      <c r="H20" s="62">
        <f>G20/D20*100</f>
        <v>11.139969898946463</v>
      </c>
      <c r="I20" s="93">
        <v>12840</v>
      </c>
      <c r="J20" s="62">
        <f>I20/D20*100</f>
        <v>11.042786497527414</v>
      </c>
      <c r="K20" s="93">
        <v>12678</v>
      </c>
      <c r="L20" s="62">
        <f>K20/D20*100</f>
        <v>10.90346162115674</v>
      </c>
      <c r="M20" s="93">
        <v>12432</v>
      </c>
      <c r="N20" s="62">
        <f>M20/D20*100</f>
        <v>10.69189421629757</v>
      </c>
      <c r="O20" s="93">
        <v>12282</v>
      </c>
      <c r="P20" s="62">
        <f>O20/D20*100</f>
        <v>10.56288970113954</v>
      </c>
      <c r="Q20" s="64">
        <v>12001</v>
      </c>
      <c r="R20" s="94">
        <f>Q20/D20*100</f>
        <v>10.321221242743496</v>
      </c>
      <c r="S20" s="64">
        <v>11708</v>
      </c>
      <c r="T20" s="62">
        <f>S20/D20*100</f>
        <v>10.069232423134808</v>
      </c>
      <c r="U20" s="64">
        <v>11577</v>
      </c>
      <c r="V20" s="62">
        <f>U20/D20*100</f>
        <v>9.9565684798967968</v>
      </c>
      <c r="W20" s="64">
        <v>11500</v>
      </c>
      <c r="X20" s="62">
        <f>W20/D20*100</f>
        <v>9.890346162115673</v>
      </c>
      <c r="Y20" s="64">
        <v>11367</v>
      </c>
      <c r="Z20" s="62">
        <f>Y20/D20*100</f>
        <v>9.7759621586755543</v>
      </c>
      <c r="AA20" s="64">
        <v>11300</v>
      </c>
      <c r="AB20" s="63">
        <f>AA20/D20*100</f>
        <v>9.7183401419049673</v>
      </c>
      <c r="AC20" s="64">
        <v>11169</v>
      </c>
      <c r="AD20" s="63">
        <f>AC20/D20*100</f>
        <v>9.6056761986669521</v>
      </c>
      <c r="AE20" s="64">
        <v>10972</v>
      </c>
      <c r="AF20" s="63">
        <f>AE20/D20*100</f>
        <v>9.436250268759407</v>
      </c>
      <c r="AG20" s="64">
        <v>10771</v>
      </c>
      <c r="AH20" s="63">
        <f>AG20/D20*100</f>
        <v>9.263384218447646</v>
      </c>
      <c r="AI20" s="64">
        <v>10389</v>
      </c>
      <c r="AJ20" s="63">
        <f>AI20*100/D20</f>
        <v>8.9348527198451944</v>
      </c>
      <c r="AK20" s="64">
        <v>10055</v>
      </c>
      <c r="AL20" s="63">
        <f>AK20*100/D20</f>
        <v>8.647602666093313</v>
      </c>
      <c r="AM20" s="64">
        <v>9917</v>
      </c>
      <c r="AN20" s="63">
        <f>AM20*100/D20</f>
        <v>8.528918512147925</v>
      </c>
      <c r="AO20" s="64">
        <v>9838</v>
      </c>
      <c r="AP20" s="63">
        <f>AO20*100/D20</f>
        <v>8.4609761341646958</v>
      </c>
      <c r="AQ20" s="64">
        <v>9542</v>
      </c>
      <c r="AR20" s="63">
        <f>AQ20*100/D20</f>
        <v>8.2064072242528496</v>
      </c>
      <c r="AS20" s="64">
        <v>9204</v>
      </c>
      <c r="AT20" s="63">
        <f>AS20*100/D20</f>
        <v>7.9157170500967533</v>
      </c>
      <c r="AU20" s="64">
        <v>9542</v>
      </c>
      <c r="AV20" s="63">
        <f>AU20*100/D20</f>
        <v>8.2064072242528496</v>
      </c>
      <c r="AW20" s="62">
        <f>F20-H20</f>
        <v>0.79982799397978965</v>
      </c>
      <c r="AX20" s="64">
        <v>8900</v>
      </c>
      <c r="AY20" s="63">
        <f>AX20*100/D20</f>
        <v>7.6542678993764781</v>
      </c>
      <c r="AZ20" s="65">
        <f>AY20-BB20</f>
        <v>0.73876585680498774</v>
      </c>
      <c r="BA20" s="64">
        <v>8041</v>
      </c>
      <c r="BB20" s="66">
        <f>BA20*100/D20</f>
        <v>6.9155020425714904</v>
      </c>
      <c r="BC20" s="64">
        <v>29069</v>
      </c>
      <c r="BD20" s="64">
        <v>21028</v>
      </c>
      <c r="BE20" s="73"/>
      <c r="BF20" s="74"/>
      <c r="BG20" s="73"/>
      <c r="BH20" s="74"/>
      <c r="BI20" s="73"/>
      <c r="BJ20" s="74"/>
      <c r="BK20" s="73"/>
      <c r="BL20" s="73"/>
      <c r="BM20" s="73"/>
      <c r="BN20" s="74"/>
      <c r="BO20" s="73"/>
      <c r="BP20" s="74"/>
      <c r="BQ20" s="73"/>
      <c r="BR20" s="74"/>
      <c r="BS20" s="73"/>
      <c r="BT20" s="73"/>
      <c r="BU20" s="73"/>
      <c r="BV20" s="75"/>
      <c r="BW20" s="73"/>
      <c r="BX20" s="75"/>
      <c r="BY20" s="73"/>
      <c r="BZ20" s="74"/>
      <c r="CA20" s="73"/>
      <c r="CB20" s="74"/>
      <c r="CC20" s="73"/>
      <c r="CD20" s="73"/>
      <c r="CE20" s="73"/>
      <c r="CF20" s="76"/>
      <c r="CG20" s="77"/>
      <c r="CH20" s="76"/>
      <c r="CI20" s="75"/>
      <c r="CJ20" s="69">
        <f>D20*0.25</f>
        <v>29068.75</v>
      </c>
      <c r="CK20" s="72">
        <f t="shared" si="0"/>
        <v>15185.75</v>
      </c>
    </row>
    <row r="21" spans="1:89" x14ac:dyDescent="0.25">
      <c r="A21" s="89" t="s">
        <v>95</v>
      </c>
      <c r="B21" s="61">
        <v>18236</v>
      </c>
      <c r="C21" s="90">
        <v>7978</v>
      </c>
      <c r="D21" s="93">
        <f>SUM(B21+C21)</f>
        <v>26214</v>
      </c>
      <c r="E21" s="93">
        <v>3129</v>
      </c>
      <c r="F21" s="62">
        <f>E21/D21*100</f>
        <v>11.936369878690776</v>
      </c>
      <c r="G21" s="93">
        <v>2980</v>
      </c>
      <c r="H21" s="62">
        <f>G21/D21*100</f>
        <v>11.367971313038835</v>
      </c>
      <c r="I21" s="93">
        <v>2949</v>
      </c>
      <c r="J21" s="62">
        <f>I21/D21*100</f>
        <v>11.249713893339438</v>
      </c>
      <c r="K21" s="93">
        <v>2914</v>
      </c>
      <c r="L21" s="62">
        <f>K21/D21*100</f>
        <v>11.116197451743343</v>
      </c>
      <c r="M21" s="93">
        <v>2857</v>
      </c>
      <c r="N21" s="62">
        <f>M21/D21*100</f>
        <v>10.89875638971542</v>
      </c>
      <c r="O21" s="93">
        <v>2831</v>
      </c>
      <c r="P21" s="62">
        <f>O21/D21*100</f>
        <v>10.799572747386893</v>
      </c>
      <c r="Q21" s="64">
        <v>2774</v>
      </c>
      <c r="R21" s="94">
        <f>Q21/D21*100</f>
        <v>10.582131685358968</v>
      </c>
      <c r="S21" s="64">
        <v>2681</v>
      </c>
      <c r="T21" s="62">
        <f>S21/D21*100</f>
        <v>10.227359426260776</v>
      </c>
      <c r="U21" s="64">
        <v>2658</v>
      </c>
      <c r="V21" s="62">
        <f>U21/D21*100</f>
        <v>10.139620050354772</v>
      </c>
      <c r="W21" s="64">
        <v>2643</v>
      </c>
      <c r="X21" s="62">
        <f>W21/D21*100</f>
        <v>10.08239871824216</v>
      </c>
      <c r="Y21" s="64">
        <v>2623</v>
      </c>
      <c r="Z21" s="62">
        <f>Y21/D21*100</f>
        <v>10.006103608758679</v>
      </c>
      <c r="AA21" s="64">
        <v>2603</v>
      </c>
      <c r="AB21" s="63">
        <f>AA21/D21*100</f>
        <v>9.9298084992751967</v>
      </c>
      <c r="AC21" s="64">
        <v>2570</v>
      </c>
      <c r="AD21" s="63">
        <f>AC21/D21*100</f>
        <v>9.8039215686274517</v>
      </c>
      <c r="AE21" s="64">
        <v>2504</v>
      </c>
      <c r="AF21" s="63">
        <f>AE21/D21*100</f>
        <v>9.5521477073319598</v>
      </c>
      <c r="AG21" s="61">
        <v>2448</v>
      </c>
      <c r="AH21" s="63">
        <f>AG21/D21*100</f>
        <v>9.3385214007782107</v>
      </c>
      <c r="AI21" s="64">
        <v>2388</v>
      </c>
      <c r="AJ21" s="63">
        <f>AI21*100/D21</f>
        <v>9.1096360723277634</v>
      </c>
      <c r="AK21" s="64">
        <v>2329</v>
      </c>
      <c r="AL21" s="63">
        <f>AK21*100/D21</f>
        <v>8.884565499351492</v>
      </c>
      <c r="AM21" s="64">
        <v>2309</v>
      </c>
      <c r="AN21" s="63">
        <f>AM21*100/D21</f>
        <v>8.8082703898680101</v>
      </c>
      <c r="AO21" s="64">
        <v>2288</v>
      </c>
      <c r="AP21" s="63">
        <f>AO21*100/D21</f>
        <v>8.7281605249103524</v>
      </c>
      <c r="AQ21" s="64">
        <v>2202</v>
      </c>
      <c r="AR21" s="63">
        <f>AQ21*100/D21</f>
        <v>8.4000915541313805</v>
      </c>
      <c r="AS21" s="64">
        <v>2088</v>
      </c>
      <c r="AT21" s="63">
        <f>AS21*100/D21</f>
        <v>7.9652094300755323</v>
      </c>
      <c r="AU21" s="64">
        <v>2202</v>
      </c>
      <c r="AV21" s="63">
        <f>AU21*100/D21</f>
        <v>8.4000915541313805</v>
      </c>
      <c r="AW21" s="62">
        <f>F21-H21</f>
        <v>0.56839856565194147</v>
      </c>
      <c r="AX21" s="64">
        <v>1947</v>
      </c>
      <c r="AY21" s="63">
        <f>AX21*100/D21</f>
        <v>7.4273289082169835</v>
      </c>
      <c r="AZ21" s="65">
        <f>AY21-BB21</f>
        <v>0.54551003280689692</v>
      </c>
      <c r="BA21" s="73">
        <v>1804</v>
      </c>
      <c r="BB21" s="66">
        <f>BA21*100/D21</f>
        <v>6.8818188754100866</v>
      </c>
      <c r="BC21" s="73"/>
      <c r="BD21" s="74"/>
      <c r="BE21" s="73"/>
      <c r="BF21" s="74"/>
      <c r="BG21" s="73"/>
      <c r="BH21" s="74"/>
      <c r="BI21" s="73"/>
      <c r="BJ21" s="74"/>
      <c r="BK21" s="73"/>
      <c r="BL21" s="73"/>
      <c r="BM21" s="73"/>
      <c r="BN21" s="74"/>
      <c r="BO21" s="73"/>
      <c r="BP21" s="74"/>
      <c r="BQ21" s="73"/>
      <c r="BR21" s="74"/>
      <c r="BS21" s="73"/>
      <c r="BT21" s="73"/>
      <c r="BU21" s="73"/>
      <c r="BV21" s="75"/>
      <c r="BW21" s="73"/>
      <c r="BX21" s="75"/>
      <c r="BY21" s="73"/>
      <c r="BZ21" s="74"/>
      <c r="CA21" s="73"/>
      <c r="CB21" s="74"/>
      <c r="CC21" s="73"/>
      <c r="CD21" s="73"/>
      <c r="CE21" s="73"/>
      <c r="CF21" s="76"/>
      <c r="CG21" s="77"/>
      <c r="CH21" s="76"/>
      <c r="CI21" s="75"/>
      <c r="CJ21" s="69">
        <f>D21*0.25</f>
        <v>6553.5</v>
      </c>
      <c r="CK21" s="72">
        <f t="shared" si="0"/>
        <v>3424.5</v>
      </c>
    </row>
    <row r="22" spans="1:89" x14ac:dyDescent="0.25">
      <c r="A22" s="89" t="s">
        <v>97</v>
      </c>
      <c r="B22" s="61">
        <v>565</v>
      </c>
      <c r="C22" s="90">
        <v>7120</v>
      </c>
      <c r="D22" s="93">
        <f>SUM(B22+C22)</f>
        <v>7685</v>
      </c>
      <c r="E22" s="93">
        <v>911</v>
      </c>
      <c r="F22" s="62">
        <f>E22/D22*100</f>
        <v>11.854261548471047</v>
      </c>
      <c r="G22" s="93">
        <v>842</v>
      </c>
      <c r="H22" s="62">
        <f>G22/D22*100</f>
        <v>10.95640858815875</v>
      </c>
      <c r="I22" s="93">
        <v>830</v>
      </c>
      <c r="J22" s="62">
        <f>I22/D22*100</f>
        <v>10.800260247234874</v>
      </c>
      <c r="K22" s="93">
        <v>826</v>
      </c>
      <c r="L22" s="62">
        <f>K22/D22*100</f>
        <v>10.748210800260246</v>
      </c>
      <c r="M22" s="93">
        <v>798</v>
      </c>
      <c r="N22" s="62">
        <f>M22/D22*100</f>
        <v>10.383864671437866</v>
      </c>
      <c r="O22" s="93">
        <v>787</v>
      </c>
      <c r="P22" s="62">
        <f>O22/D22*100</f>
        <v>10.240728692257644</v>
      </c>
      <c r="Q22" s="64">
        <v>767</v>
      </c>
      <c r="R22" s="94">
        <f>Q22/D22*100</f>
        <v>9.9804814573845153</v>
      </c>
      <c r="S22" s="64">
        <v>736</v>
      </c>
      <c r="T22" s="62">
        <f>S22/D22*100</f>
        <v>9.5770982433311644</v>
      </c>
      <c r="U22" s="64">
        <v>726</v>
      </c>
      <c r="V22" s="62">
        <f>U22/D22*100</f>
        <v>9.4469746258945992</v>
      </c>
      <c r="W22" s="64">
        <v>721</v>
      </c>
      <c r="X22" s="62">
        <f>W22/D22*100</f>
        <v>9.3819128171763175</v>
      </c>
      <c r="Y22" s="64">
        <v>701</v>
      </c>
      <c r="Z22" s="62">
        <f>Y22/D22*100</f>
        <v>9.1216655823031889</v>
      </c>
      <c r="AA22" s="64">
        <v>694</v>
      </c>
      <c r="AB22" s="63">
        <f>AA22/D22*100</f>
        <v>9.0305790500975931</v>
      </c>
      <c r="AC22" s="64">
        <v>685</v>
      </c>
      <c r="AD22" s="63">
        <f>AC22/D22*100</f>
        <v>8.913467794404685</v>
      </c>
      <c r="AE22" s="64">
        <v>665</v>
      </c>
      <c r="AF22" s="63">
        <f>AE22/D22*100</f>
        <v>8.6532205595315546</v>
      </c>
      <c r="AG22" s="64">
        <v>649</v>
      </c>
      <c r="AH22" s="63">
        <f>AG22/D22*100</f>
        <v>8.4450227716330506</v>
      </c>
      <c r="AI22" s="64">
        <v>618</v>
      </c>
      <c r="AJ22" s="63">
        <f>AI22*100/D22</f>
        <v>8.0416395575797015</v>
      </c>
      <c r="AK22" s="64">
        <v>597</v>
      </c>
      <c r="AL22" s="63">
        <f>AK22*100/D22</f>
        <v>7.7683799609629149</v>
      </c>
      <c r="AM22" s="64">
        <v>580</v>
      </c>
      <c r="AN22" s="63">
        <f>AM22*100/D22</f>
        <v>7.5471698113207548</v>
      </c>
      <c r="AO22" s="64">
        <v>575</v>
      </c>
      <c r="AP22" s="63">
        <f>AO22*100/D22</f>
        <v>7.4821080026024722</v>
      </c>
      <c r="AQ22" s="64">
        <v>506</v>
      </c>
      <c r="AR22" s="63">
        <f>AQ22*100/D22</f>
        <v>6.5842550422901756</v>
      </c>
      <c r="AS22" s="64">
        <v>449</v>
      </c>
      <c r="AT22" s="63">
        <f>AS22*100/D22</f>
        <v>5.8425504229017564</v>
      </c>
      <c r="AU22" s="64">
        <v>506</v>
      </c>
      <c r="AV22" s="63">
        <f>AU22*100/D22</f>
        <v>6.5842550422901756</v>
      </c>
      <c r="AW22" s="62">
        <f>F22-H22</f>
        <v>0.89785296031229755</v>
      </c>
      <c r="AX22" s="64">
        <v>282</v>
      </c>
      <c r="AY22" s="63">
        <f>AX22*100/D22</f>
        <v>3.6694860117111254</v>
      </c>
      <c r="AZ22" s="65">
        <f>AY22-BB22</f>
        <v>0.63760572543916716</v>
      </c>
      <c r="BA22" s="73">
        <v>233</v>
      </c>
      <c r="BB22" s="66">
        <f>BA22*100/D22</f>
        <v>3.0318802862719583</v>
      </c>
      <c r="BC22" s="73"/>
      <c r="BD22" s="74"/>
      <c r="BE22" s="73"/>
      <c r="BF22" s="74"/>
      <c r="BG22" s="73"/>
      <c r="BH22" s="74"/>
      <c r="BI22" s="73"/>
      <c r="BJ22" s="74"/>
      <c r="BK22" s="73"/>
      <c r="BL22" s="73"/>
      <c r="BM22" s="73"/>
      <c r="BN22" s="74"/>
      <c r="BO22" s="73"/>
      <c r="BP22" s="74"/>
      <c r="BQ22" s="73"/>
      <c r="BR22" s="74"/>
      <c r="BS22" s="73"/>
      <c r="BT22" s="73"/>
      <c r="BU22" s="73"/>
      <c r="BV22" s="75"/>
      <c r="BW22" s="73"/>
      <c r="BX22" s="75"/>
      <c r="BY22" s="73"/>
      <c r="BZ22" s="74"/>
      <c r="CA22" s="73"/>
      <c r="CB22" s="74"/>
      <c r="CC22" s="73"/>
      <c r="CD22" s="73"/>
      <c r="CE22" s="73"/>
      <c r="CF22" s="76"/>
      <c r="CG22" s="77"/>
      <c r="CH22" s="76"/>
      <c r="CI22" s="75"/>
      <c r="CJ22" s="69">
        <f>D22*0.25</f>
        <v>1921.25</v>
      </c>
      <c r="CK22" s="72">
        <f t="shared" si="0"/>
        <v>1010.25</v>
      </c>
    </row>
    <row r="23" spans="1:89" x14ac:dyDescent="0.25">
      <c r="A23" s="89" t="s">
        <v>103</v>
      </c>
      <c r="B23" s="61">
        <v>601</v>
      </c>
      <c r="C23" s="90">
        <v>4209</v>
      </c>
      <c r="D23" s="93">
        <f>SUM(B23+C23)</f>
        <v>4810</v>
      </c>
      <c r="E23" s="93">
        <v>562</v>
      </c>
      <c r="F23" s="62">
        <f>E23/D23*100</f>
        <v>11.683991683991685</v>
      </c>
      <c r="G23" s="93">
        <v>454</v>
      </c>
      <c r="H23" s="62">
        <f>G23/D23*100</f>
        <v>9.4386694386694394</v>
      </c>
      <c r="I23" s="93">
        <v>448</v>
      </c>
      <c r="J23" s="62">
        <f>I23/D23*100</f>
        <v>9.3139293139293144</v>
      </c>
      <c r="K23" s="93">
        <v>446</v>
      </c>
      <c r="L23" s="62">
        <f>K23/D23*100</f>
        <v>9.2723492723492722</v>
      </c>
      <c r="M23" s="93">
        <v>434</v>
      </c>
      <c r="N23" s="62">
        <f>M23/D23*100</f>
        <v>9.022869022869024</v>
      </c>
      <c r="O23" s="93">
        <v>430</v>
      </c>
      <c r="P23" s="62">
        <f>O23/D23*100</f>
        <v>8.9397089397089395</v>
      </c>
      <c r="Q23" s="64">
        <v>422</v>
      </c>
      <c r="R23" s="94">
        <f>Q23/D23*100</f>
        <v>8.7733887733887741</v>
      </c>
      <c r="S23" s="64">
        <v>384</v>
      </c>
      <c r="T23" s="62">
        <f>S23/D23*100</f>
        <v>7.9833679833679838</v>
      </c>
      <c r="U23" s="64">
        <v>347</v>
      </c>
      <c r="V23" s="62">
        <f>U23/D23*100</f>
        <v>7.2141372141372146</v>
      </c>
      <c r="W23" s="64">
        <v>339</v>
      </c>
      <c r="X23" s="62">
        <f>W23/D23*100</f>
        <v>7.0478170478170483</v>
      </c>
      <c r="Y23" s="64">
        <v>332</v>
      </c>
      <c r="Z23" s="62">
        <f>Y23/D23*100</f>
        <v>6.9022869022869031</v>
      </c>
      <c r="AA23" s="64">
        <v>328</v>
      </c>
      <c r="AB23" s="63">
        <f>AA23/D23*100</f>
        <v>6.8191268191268195</v>
      </c>
      <c r="AC23" s="64">
        <v>327</v>
      </c>
      <c r="AD23" s="63">
        <f>AC23/D23*100</f>
        <v>6.7983367983367984</v>
      </c>
      <c r="AE23" s="64">
        <v>316</v>
      </c>
      <c r="AF23" s="63">
        <f>AE23/D23*100</f>
        <v>6.5696465696465705</v>
      </c>
      <c r="AG23" s="64">
        <v>309</v>
      </c>
      <c r="AH23" s="63">
        <f>AG23/D23*100</f>
        <v>6.4241164241164244</v>
      </c>
      <c r="AI23" s="64">
        <v>297</v>
      </c>
      <c r="AJ23" s="63">
        <f>AI23*100/D23</f>
        <v>6.1746361746361744</v>
      </c>
      <c r="AK23" s="64">
        <v>289</v>
      </c>
      <c r="AL23" s="63">
        <f>AK23*100/D23</f>
        <v>6.0083160083160081</v>
      </c>
      <c r="AM23" s="64">
        <v>281</v>
      </c>
      <c r="AN23" s="63">
        <f>AM23*100/D23</f>
        <v>5.8419958419958418</v>
      </c>
      <c r="AO23" s="64">
        <v>279</v>
      </c>
      <c r="AP23" s="63">
        <f>AO23*100/D23</f>
        <v>5.8004158004158004</v>
      </c>
      <c r="AQ23" s="64">
        <v>254</v>
      </c>
      <c r="AR23" s="63">
        <f>AQ23*100/D23</f>
        <v>5.2806652806652803</v>
      </c>
      <c r="AS23" s="64">
        <v>196</v>
      </c>
      <c r="AT23" s="63">
        <f>AS23*100/D23</f>
        <v>4.0748440748440746</v>
      </c>
      <c r="AU23" s="64">
        <v>254</v>
      </c>
      <c r="AV23" s="63">
        <f>AU23*100/D23</f>
        <v>5.2806652806652803</v>
      </c>
      <c r="AW23" s="62">
        <f>F23-H23</f>
        <v>2.2453222453222459</v>
      </c>
      <c r="AX23" s="64">
        <v>162</v>
      </c>
      <c r="AY23" s="63">
        <f>AX23*100/D23</f>
        <v>3.3679833679833679</v>
      </c>
      <c r="AZ23" s="65">
        <f>AY23-BB23</f>
        <v>0.51975051975051967</v>
      </c>
      <c r="BA23" s="73">
        <v>137</v>
      </c>
      <c r="BB23" s="66">
        <f>BA23*100/D23</f>
        <v>2.8482328482328483</v>
      </c>
      <c r="BC23" s="73"/>
      <c r="BD23" s="74"/>
      <c r="BE23" s="73"/>
      <c r="BF23" s="74"/>
      <c r="BG23" s="73"/>
      <c r="BH23" s="74"/>
      <c r="BI23" s="73"/>
      <c r="BJ23" s="74"/>
      <c r="BK23" s="73"/>
      <c r="BL23" s="73"/>
      <c r="BM23" s="73"/>
      <c r="BN23" s="74"/>
      <c r="BO23" s="73"/>
      <c r="BP23" s="74"/>
      <c r="BQ23" s="73"/>
      <c r="BR23" s="74"/>
      <c r="BS23" s="73"/>
      <c r="BT23" s="73"/>
      <c r="BU23" s="73"/>
      <c r="BV23" s="75"/>
      <c r="BW23" s="73"/>
      <c r="BX23" s="75"/>
      <c r="BY23" s="73"/>
      <c r="BZ23" s="74"/>
      <c r="CA23" s="73"/>
      <c r="CB23" s="74"/>
      <c r="CC23" s="73"/>
      <c r="CD23" s="73"/>
      <c r="CE23" s="73"/>
      <c r="CF23" s="76"/>
      <c r="CG23" s="77"/>
      <c r="CH23" s="76"/>
      <c r="CI23" s="75"/>
      <c r="CJ23" s="69">
        <f>D23*0.25</f>
        <v>1202.5</v>
      </c>
      <c r="CK23" s="72">
        <f t="shared" si="0"/>
        <v>640.5</v>
      </c>
    </row>
    <row r="24" spans="1:89" x14ac:dyDescent="0.25">
      <c r="A24" s="89" t="s">
        <v>100</v>
      </c>
      <c r="B24" s="61">
        <v>1240</v>
      </c>
      <c r="C24" s="90">
        <v>7854</v>
      </c>
      <c r="D24" s="93">
        <f>SUM(B24+C24)</f>
        <v>9094</v>
      </c>
      <c r="E24" s="93">
        <v>1009</v>
      </c>
      <c r="F24" s="62">
        <f>E24/D24*100</f>
        <v>11.095227622608313</v>
      </c>
      <c r="G24" s="93">
        <v>913</v>
      </c>
      <c r="H24" s="62">
        <f>G24/D24*100</f>
        <v>10.039586540576204</v>
      </c>
      <c r="I24" s="93">
        <v>905</v>
      </c>
      <c r="J24" s="62">
        <f>I24/D24*100</f>
        <v>9.9516164504068616</v>
      </c>
      <c r="K24" s="93">
        <v>900</v>
      </c>
      <c r="L24" s="62">
        <f>K24/D24*100</f>
        <v>9.8966351440510216</v>
      </c>
      <c r="M24" s="93">
        <v>882</v>
      </c>
      <c r="N24" s="62">
        <f>M24/D24*100</f>
        <v>9.6987024411700027</v>
      </c>
      <c r="O24" s="93">
        <v>872</v>
      </c>
      <c r="P24" s="62">
        <f>O24/D24*100</f>
        <v>9.5887398284583245</v>
      </c>
      <c r="Q24" s="64">
        <v>849</v>
      </c>
      <c r="R24" s="94">
        <f>Q24/D24*100</f>
        <v>9.3358258192214638</v>
      </c>
      <c r="S24" s="64">
        <v>826</v>
      </c>
      <c r="T24" s="62">
        <f>S24/D24*100</f>
        <v>9.0829118099846049</v>
      </c>
      <c r="U24" s="64">
        <v>815</v>
      </c>
      <c r="V24" s="62">
        <f>U24/D24*100</f>
        <v>8.961952936001758</v>
      </c>
      <c r="W24" s="64">
        <v>812</v>
      </c>
      <c r="X24" s="62">
        <f>W24/D24*100</f>
        <v>8.9289641521882555</v>
      </c>
      <c r="Y24" s="64">
        <v>799</v>
      </c>
      <c r="Z24" s="62">
        <f>Y24/D24*100</f>
        <v>8.7860127556630747</v>
      </c>
      <c r="AA24" s="64">
        <v>792</v>
      </c>
      <c r="AB24" s="63">
        <f>AA24/D24*100</f>
        <v>8.7090389267649009</v>
      </c>
      <c r="AC24" s="64">
        <v>790</v>
      </c>
      <c r="AD24" s="63">
        <f>AC24/D24*100</f>
        <v>8.6870464042225652</v>
      </c>
      <c r="AE24" s="64">
        <v>776</v>
      </c>
      <c r="AF24" s="63">
        <f>AE24/D24*100</f>
        <v>8.5330987464262158</v>
      </c>
      <c r="AG24" s="64">
        <v>763</v>
      </c>
      <c r="AH24" s="63">
        <f>AG24/D24*100</f>
        <v>8.3901473499010333</v>
      </c>
      <c r="AI24" s="64">
        <v>736</v>
      </c>
      <c r="AJ24" s="63">
        <f>AI24*100/D24</f>
        <v>8.0932482955795031</v>
      </c>
      <c r="AK24" s="64">
        <v>709</v>
      </c>
      <c r="AL24" s="63">
        <f>AK24*100/D24</f>
        <v>7.796349241257972</v>
      </c>
      <c r="AM24" s="64">
        <v>696</v>
      </c>
      <c r="AN24" s="63">
        <f>AM24*100/D24</f>
        <v>7.6533978447327913</v>
      </c>
      <c r="AO24" s="64">
        <v>694</v>
      </c>
      <c r="AP24" s="63">
        <f>AO24*100/D24</f>
        <v>7.6314053221904556</v>
      </c>
      <c r="AQ24" s="64">
        <v>663</v>
      </c>
      <c r="AR24" s="63">
        <f>AQ24*100/D24</f>
        <v>7.2905212227842533</v>
      </c>
      <c r="AS24" s="64">
        <v>627</v>
      </c>
      <c r="AT24" s="63">
        <f>AS24*100/D24</f>
        <v>6.8946558170222128</v>
      </c>
      <c r="AU24" s="64">
        <v>663</v>
      </c>
      <c r="AV24" s="63">
        <f>AU24*100/D24</f>
        <v>7.2905212227842533</v>
      </c>
      <c r="AW24" s="62">
        <f>F24-H24</f>
        <v>1.0556410820321087</v>
      </c>
      <c r="AX24" s="64">
        <v>554</v>
      </c>
      <c r="AY24" s="63">
        <f>AX24*100/D24</f>
        <v>6.091928744226963</v>
      </c>
      <c r="AZ24" s="65">
        <f>AY24-BB24</f>
        <v>3.9256652738069056</v>
      </c>
      <c r="BA24" s="73">
        <v>197</v>
      </c>
      <c r="BB24" s="66">
        <f>BA24*100/D24</f>
        <v>2.1662634704200574</v>
      </c>
      <c r="BC24" s="73"/>
      <c r="BD24" s="74"/>
      <c r="BE24" s="73"/>
      <c r="BF24" s="74"/>
      <c r="BG24" s="73"/>
      <c r="BH24" s="74"/>
      <c r="BI24" s="73"/>
      <c r="BJ24" s="74"/>
      <c r="BK24" s="73"/>
      <c r="BL24" s="73"/>
      <c r="BM24" s="73"/>
      <c r="BN24" s="74"/>
      <c r="BO24" s="73"/>
      <c r="BP24" s="74"/>
      <c r="BQ24" s="73"/>
      <c r="BR24" s="74"/>
      <c r="BS24" s="73"/>
      <c r="BT24" s="73"/>
      <c r="BU24" s="73"/>
      <c r="BV24" s="75"/>
      <c r="BW24" s="73"/>
      <c r="BX24" s="75"/>
      <c r="BY24" s="73"/>
      <c r="BZ24" s="74"/>
      <c r="CA24" s="73"/>
      <c r="CB24" s="74"/>
      <c r="CC24" s="73"/>
      <c r="CD24" s="73"/>
      <c r="CE24" s="73"/>
      <c r="CF24" s="76"/>
      <c r="CG24" s="77"/>
      <c r="CH24" s="76"/>
      <c r="CI24" s="75"/>
      <c r="CJ24" s="69">
        <f>D24*0.25</f>
        <v>2273.5</v>
      </c>
      <c r="CK24" s="72">
        <f t="shared" si="0"/>
        <v>1264.5</v>
      </c>
    </row>
    <row r="25" spans="1:89" x14ac:dyDescent="0.25">
      <c r="A25" s="89" t="s">
        <v>99</v>
      </c>
      <c r="B25" s="61">
        <v>23212</v>
      </c>
      <c r="C25" s="90">
        <v>22301</v>
      </c>
      <c r="D25" s="93">
        <f>SUM(B25+C25)</f>
        <v>45513</v>
      </c>
      <c r="E25" s="93">
        <v>5018</v>
      </c>
      <c r="F25" s="62">
        <f>E25/D25*100</f>
        <v>11.025421308197657</v>
      </c>
      <c r="G25" s="93">
        <v>4754</v>
      </c>
      <c r="H25" s="62">
        <f>G25/D25*100</f>
        <v>10.445367257706589</v>
      </c>
      <c r="I25" s="93">
        <v>4617</v>
      </c>
      <c r="J25" s="62">
        <f>I25/D25*100</f>
        <v>10.144354360292663</v>
      </c>
      <c r="K25" s="93">
        <v>4584</v>
      </c>
      <c r="L25" s="62">
        <f>K25/D25*100</f>
        <v>10.071847603981281</v>
      </c>
      <c r="M25" s="93">
        <v>4510</v>
      </c>
      <c r="N25" s="62">
        <f>M25/D25*100</f>
        <v>9.909256695889086</v>
      </c>
      <c r="O25" s="93">
        <v>4473</v>
      </c>
      <c r="P25" s="62">
        <f>O25/D25*100</f>
        <v>9.8279612418429902</v>
      </c>
      <c r="Q25" s="64">
        <v>4398</v>
      </c>
      <c r="R25" s="94">
        <f>Q25/D25*100</f>
        <v>9.6631731593171182</v>
      </c>
      <c r="S25" s="64">
        <v>4258</v>
      </c>
      <c r="T25" s="62">
        <f>S25/D25*100</f>
        <v>9.3555687386021571</v>
      </c>
      <c r="U25" s="64">
        <v>4099</v>
      </c>
      <c r="V25" s="62">
        <f>U25/D25*100</f>
        <v>9.0062180036473087</v>
      </c>
      <c r="W25" s="64">
        <v>3990</v>
      </c>
      <c r="X25" s="62">
        <f>W25/D25*100</f>
        <v>8.7667259903763757</v>
      </c>
      <c r="Y25" s="64">
        <v>3832</v>
      </c>
      <c r="Z25" s="62">
        <f>Y25/D25*100</f>
        <v>8.4195724298552062</v>
      </c>
      <c r="AA25" s="64">
        <v>3803</v>
      </c>
      <c r="AB25" s="63">
        <f>AA25/D25*100</f>
        <v>8.3558543712785358</v>
      </c>
      <c r="AC25" s="64">
        <v>3778</v>
      </c>
      <c r="AD25" s="63">
        <f>AC25/D25*100</f>
        <v>8.300925010436579</v>
      </c>
      <c r="AE25" s="64">
        <v>3728</v>
      </c>
      <c r="AF25" s="63">
        <f>AE25/D25*100</f>
        <v>8.1910662887526637</v>
      </c>
      <c r="AG25" s="64">
        <v>3657</v>
      </c>
      <c r="AH25" s="63">
        <f>AG25/D25*100</f>
        <v>8.0350669039615052</v>
      </c>
      <c r="AI25" s="64">
        <v>3579</v>
      </c>
      <c r="AJ25" s="63">
        <f>AI25*100/D25</f>
        <v>7.8636872981345993</v>
      </c>
      <c r="AK25" s="64">
        <v>3510</v>
      </c>
      <c r="AL25" s="63">
        <f>AK25*100/D25</f>
        <v>7.7120822622107967</v>
      </c>
      <c r="AM25" s="64">
        <v>3480</v>
      </c>
      <c r="AN25" s="63">
        <f>AM25*100/D25</f>
        <v>7.6461670292004484</v>
      </c>
      <c r="AO25" s="64">
        <v>3460</v>
      </c>
      <c r="AP25" s="63">
        <f>AO25*100/D25</f>
        <v>7.6022235405268823</v>
      </c>
      <c r="AQ25" s="64">
        <v>3381</v>
      </c>
      <c r="AR25" s="63">
        <f>AQ25*100/D25</f>
        <v>7.4286467602662976</v>
      </c>
      <c r="AS25" s="64">
        <v>3294</v>
      </c>
      <c r="AT25" s="63">
        <f>AS25*100/D25</f>
        <v>7.2374925845362865</v>
      </c>
      <c r="AU25" s="64">
        <v>3381</v>
      </c>
      <c r="AV25" s="63">
        <f>AU25*100/D25</f>
        <v>7.4286467602662976</v>
      </c>
      <c r="AW25" s="62">
        <f>F25-H25</f>
        <v>0.58005405049106784</v>
      </c>
      <c r="AX25" s="64">
        <v>3227</v>
      </c>
      <c r="AY25" s="63">
        <f>AX25*100/D25</f>
        <v>7.0902818974798407</v>
      </c>
      <c r="AZ25" s="65">
        <f>AY25-BB25</f>
        <v>0.43504053786830088</v>
      </c>
      <c r="BA25" s="73">
        <v>3029</v>
      </c>
      <c r="BB25" s="66">
        <f>BA25*100/D25</f>
        <v>6.6552413596115398</v>
      </c>
      <c r="BC25" s="73"/>
      <c r="BD25" s="74"/>
      <c r="BE25" s="73"/>
      <c r="BF25" s="74"/>
      <c r="BG25" s="73"/>
      <c r="BH25" s="74"/>
      <c r="BI25" s="73"/>
      <c r="BJ25" s="74"/>
      <c r="BK25" s="73"/>
      <c r="BL25" s="73"/>
      <c r="BM25" s="73"/>
      <c r="BN25" s="74"/>
      <c r="BO25" s="73"/>
      <c r="BP25" s="74"/>
      <c r="BQ25" s="73"/>
      <c r="BR25" s="74"/>
      <c r="BS25" s="73"/>
      <c r="BT25" s="73"/>
      <c r="BU25" s="73"/>
      <c r="BV25" s="75"/>
      <c r="BW25" s="73"/>
      <c r="BX25" s="75"/>
      <c r="BY25" s="73"/>
      <c r="BZ25" s="74"/>
      <c r="CA25" s="73"/>
      <c r="CB25" s="74"/>
      <c r="CC25" s="73"/>
      <c r="CD25" s="73"/>
      <c r="CE25" s="73"/>
      <c r="CF25" s="76"/>
      <c r="CG25" s="77"/>
      <c r="CH25" s="76"/>
      <c r="CI25" s="75"/>
      <c r="CJ25" s="69">
        <f>D25*0.25</f>
        <v>11378.25</v>
      </c>
      <c r="CK25" s="72">
        <f t="shared" si="0"/>
        <v>6360.25</v>
      </c>
    </row>
    <row r="26" spans="1:89" x14ac:dyDescent="0.25">
      <c r="A26" s="89" t="s">
        <v>98</v>
      </c>
      <c r="B26" s="61">
        <v>17412</v>
      </c>
      <c r="C26" s="90">
        <v>20272</v>
      </c>
      <c r="D26" s="93">
        <f>SUM(B26+C26)</f>
        <v>37684</v>
      </c>
      <c r="E26" s="93">
        <v>4119</v>
      </c>
      <c r="F26" s="62">
        <f>E26/D26*100</f>
        <v>10.930368326080034</v>
      </c>
      <c r="G26" s="93">
        <v>3953</v>
      </c>
      <c r="H26" s="62">
        <f>G26/D26*100</f>
        <v>10.489863071860736</v>
      </c>
      <c r="I26" s="93">
        <v>3930</v>
      </c>
      <c r="J26" s="62">
        <f>I26/D26*100</f>
        <v>10.428829211336376</v>
      </c>
      <c r="K26" s="93">
        <v>3879</v>
      </c>
      <c r="L26" s="62">
        <f>K26/D26*100</f>
        <v>10.293493259738881</v>
      </c>
      <c r="M26" s="93">
        <v>3836</v>
      </c>
      <c r="N26" s="62">
        <f>M26/D26*100</f>
        <v>10.179386477019426</v>
      </c>
      <c r="O26" s="93">
        <v>3808</v>
      </c>
      <c r="P26" s="62">
        <f>O26/D26*100</f>
        <v>10.10508438594629</v>
      </c>
      <c r="Q26" s="64">
        <v>3715</v>
      </c>
      <c r="R26" s="94">
        <f>Q26/D26*100</f>
        <v>9.8582952977390939</v>
      </c>
      <c r="S26" s="64">
        <v>3646</v>
      </c>
      <c r="T26" s="62">
        <f>S26/D26*100</f>
        <v>9.675193716166012</v>
      </c>
      <c r="U26" s="64">
        <v>3620</v>
      </c>
      <c r="V26" s="62">
        <f>U26/D26*100</f>
        <v>9.606198917312387</v>
      </c>
      <c r="W26" s="64">
        <v>3595</v>
      </c>
      <c r="X26" s="62">
        <f>W26/D26*100</f>
        <v>9.5398577645685165</v>
      </c>
      <c r="Y26" s="64">
        <v>3574</v>
      </c>
      <c r="Z26" s="62">
        <f>Y26/D26*100</f>
        <v>9.4841311962636663</v>
      </c>
      <c r="AA26" s="64">
        <v>3547</v>
      </c>
      <c r="AB26" s="63">
        <f>AA26/D26*100</f>
        <v>9.4124827513002867</v>
      </c>
      <c r="AC26" s="64">
        <v>3511</v>
      </c>
      <c r="AD26" s="63">
        <f>AC26/D26*100</f>
        <v>9.3169514913491138</v>
      </c>
      <c r="AE26" s="64">
        <v>3459</v>
      </c>
      <c r="AF26" s="63">
        <f>AE26/D26*100</f>
        <v>9.1789618936418638</v>
      </c>
      <c r="AG26" s="64">
        <v>3398</v>
      </c>
      <c r="AH26" s="63">
        <f>AG26/D26*100</f>
        <v>9.0170894809468223</v>
      </c>
      <c r="AI26" s="64">
        <v>3300</v>
      </c>
      <c r="AJ26" s="63">
        <f>AI26*100/D26</f>
        <v>8.7570321621908498</v>
      </c>
      <c r="AK26" s="64">
        <v>3216</v>
      </c>
      <c r="AL26" s="63">
        <f>AK26*100/D26</f>
        <v>8.5341258889714471</v>
      </c>
      <c r="AM26" s="64">
        <v>3167</v>
      </c>
      <c r="AN26" s="63">
        <f>AM26*100/D26</f>
        <v>8.4040972295934608</v>
      </c>
      <c r="AO26" s="64">
        <v>3135</v>
      </c>
      <c r="AP26" s="63">
        <f>AO26*100/D26</f>
        <v>8.3191805540813082</v>
      </c>
      <c r="AQ26" s="64">
        <v>2733</v>
      </c>
      <c r="AR26" s="63">
        <f>AQ26*100/D26</f>
        <v>7.2524148179598766</v>
      </c>
      <c r="AS26" s="64">
        <v>2588</v>
      </c>
      <c r="AT26" s="63">
        <f>AS26*100/D26</f>
        <v>6.8676361320454307</v>
      </c>
      <c r="AU26" s="64">
        <v>2733</v>
      </c>
      <c r="AV26" s="63">
        <f>AU26*100/D26</f>
        <v>7.2524148179598766</v>
      </c>
      <c r="AW26" s="62">
        <f>F26-H26</f>
        <v>0.44050525421929798</v>
      </c>
      <c r="AX26" s="64">
        <v>2520</v>
      </c>
      <c r="AY26" s="63">
        <f>AX26*100/D26</f>
        <v>6.6871881965821034</v>
      </c>
      <c r="AZ26" s="65">
        <f>AY26-BB26</f>
        <v>0.54665109860948924</v>
      </c>
      <c r="BA26" s="73">
        <v>2314</v>
      </c>
      <c r="BB26" s="66">
        <f>BA26*100/D26</f>
        <v>6.1405370979726142</v>
      </c>
      <c r="BC26" s="73"/>
      <c r="BD26" s="74"/>
      <c r="BE26" s="73"/>
      <c r="BF26" s="74"/>
      <c r="BG26" s="73"/>
      <c r="BH26" s="74"/>
      <c r="BI26" s="73"/>
      <c r="BJ26" s="74"/>
      <c r="BK26" s="73"/>
      <c r="BL26" s="73"/>
      <c r="BM26" s="73"/>
      <c r="BN26" s="74"/>
      <c r="BO26" s="73"/>
      <c r="BP26" s="74"/>
      <c r="BQ26" s="73"/>
      <c r="BR26" s="74"/>
      <c r="BS26" s="73"/>
      <c r="BT26" s="73"/>
      <c r="BU26" s="73"/>
      <c r="BV26" s="75"/>
      <c r="BW26" s="73"/>
      <c r="BX26" s="75"/>
      <c r="BY26" s="73"/>
      <c r="BZ26" s="74"/>
      <c r="CA26" s="73"/>
      <c r="CB26" s="74"/>
      <c r="CC26" s="73"/>
      <c r="CD26" s="73"/>
      <c r="CE26" s="73"/>
      <c r="CF26" s="76"/>
      <c r="CG26" s="77"/>
      <c r="CH26" s="76"/>
      <c r="CI26" s="75"/>
      <c r="CJ26" s="69">
        <f>D26*0.25</f>
        <v>9421</v>
      </c>
      <c r="CK26" s="72">
        <f t="shared" si="0"/>
        <v>5302</v>
      </c>
    </row>
    <row r="27" spans="1:89" x14ac:dyDescent="0.25">
      <c r="A27" s="89" t="s">
        <v>101</v>
      </c>
      <c r="B27" s="61">
        <v>850</v>
      </c>
      <c r="C27" s="90">
        <v>20047</v>
      </c>
      <c r="D27" s="93">
        <f>SUM(B27+C27)</f>
        <v>20897</v>
      </c>
      <c r="E27" s="93">
        <v>2240</v>
      </c>
      <c r="F27" s="62">
        <f>E27/D27*100</f>
        <v>10.719241996458821</v>
      </c>
      <c r="G27" s="93">
        <v>2054</v>
      </c>
      <c r="H27" s="62">
        <f>G27/D27*100</f>
        <v>9.8291620806814368</v>
      </c>
      <c r="I27" s="93">
        <v>2039</v>
      </c>
      <c r="J27" s="62">
        <f>I27/D27*100</f>
        <v>9.757381442312294</v>
      </c>
      <c r="K27" s="93">
        <v>2019</v>
      </c>
      <c r="L27" s="62">
        <f>K27/D27*100</f>
        <v>9.6616739244867684</v>
      </c>
      <c r="M27" s="93">
        <v>1947</v>
      </c>
      <c r="N27" s="62">
        <f>M27/D27*100</f>
        <v>9.3171268603148789</v>
      </c>
      <c r="O27" s="93">
        <v>1915</v>
      </c>
      <c r="P27" s="62">
        <f>O27/D27*100</f>
        <v>9.163994831794037</v>
      </c>
      <c r="Q27" s="64">
        <v>1865</v>
      </c>
      <c r="R27" s="94">
        <f>Q27/D27*100</f>
        <v>8.924726037230224</v>
      </c>
      <c r="S27" s="64">
        <v>1782</v>
      </c>
      <c r="T27" s="62">
        <f>S27/D27*100</f>
        <v>8.5275398382542953</v>
      </c>
      <c r="U27" s="64">
        <v>1763</v>
      </c>
      <c r="V27" s="62">
        <f>U27/D27*100</f>
        <v>8.436617696320047</v>
      </c>
      <c r="W27" s="64">
        <v>1742</v>
      </c>
      <c r="X27" s="62">
        <f>W27/D27*100</f>
        <v>8.3361248026032442</v>
      </c>
      <c r="Y27" s="64">
        <v>1712</v>
      </c>
      <c r="Z27" s="62">
        <f>Y27/D27*100</f>
        <v>8.1925635258649567</v>
      </c>
      <c r="AA27" s="64">
        <v>1692</v>
      </c>
      <c r="AB27" s="63">
        <f>AA27/D27*100</f>
        <v>8.0968560080394312</v>
      </c>
      <c r="AC27" s="64">
        <v>1660</v>
      </c>
      <c r="AD27" s="63">
        <f>AC27/D27*100</f>
        <v>7.943723979518591</v>
      </c>
      <c r="AE27" s="64">
        <v>1618</v>
      </c>
      <c r="AF27" s="63">
        <f>AE27/D27*100</f>
        <v>7.7427381920849889</v>
      </c>
      <c r="AG27" s="64">
        <v>1572</v>
      </c>
      <c r="AH27" s="63">
        <f>AG27/D27*100</f>
        <v>7.5226109010862814</v>
      </c>
      <c r="AI27" s="64">
        <v>1482</v>
      </c>
      <c r="AJ27" s="63">
        <f>AI27*100/D27</f>
        <v>7.0919270708714173</v>
      </c>
      <c r="AK27" s="64">
        <v>1399</v>
      </c>
      <c r="AL27" s="63">
        <f>AK27*100/D27</f>
        <v>6.6947408718954877</v>
      </c>
      <c r="AM27" s="64">
        <v>1073</v>
      </c>
      <c r="AN27" s="63">
        <f>AM27*100/D27</f>
        <v>5.1347083313394268</v>
      </c>
      <c r="AO27" s="64">
        <v>1058</v>
      </c>
      <c r="AP27" s="63">
        <f>AO27*100/D27</f>
        <v>5.0629276929702831</v>
      </c>
      <c r="AQ27" s="64">
        <v>979</v>
      </c>
      <c r="AR27" s="63">
        <f>AQ27*100/D27</f>
        <v>4.6848829975594581</v>
      </c>
      <c r="AS27" s="64">
        <v>911</v>
      </c>
      <c r="AT27" s="63">
        <f>AS27*100/D27</f>
        <v>4.3594774369526723</v>
      </c>
      <c r="AU27" s="64">
        <v>979</v>
      </c>
      <c r="AV27" s="63">
        <f>AU27*100/D27</f>
        <v>4.6848829975594581</v>
      </c>
      <c r="AW27" s="62">
        <f>F27-H27</f>
        <v>0.89007991577738466</v>
      </c>
      <c r="AX27" s="64">
        <v>828</v>
      </c>
      <c r="AY27" s="63">
        <f>AX27*100/D27</f>
        <v>3.9622912379767432</v>
      </c>
      <c r="AZ27" s="65">
        <f>AY27-BB27</f>
        <v>1.7370914485332825</v>
      </c>
      <c r="BA27" s="73">
        <v>465</v>
      </c>
      <c r="BB27" s="66">
        <f>BA27*100/D27</f>
        <v>2.2251997894434608</v>
      </c>
      <c r="BC27" s="73"/>
      <c r="BD27" s="74"/>
      <c r="BE27" s="73"/>
      <c r="BF27" s="74"/>
      <c r="BG27" s="73"/>
      <c r="BH27" s="74"/>
      <c r="BI27" s="73"/>
      <c r="BJ27" s="74"/>
      <c r="BK27" s="73"/>
      <c r="BL27" s="73"/>
      <c r="BM27" s="73"/>
      <c r="BN27" s="74"/>
      <c r="BO27" s="73"/>
      <c r="BP27" s="74"/>
      <c r="BQ27" s="73"/>
      <c r="BR27" s="74"/>
      <c r="BS27" s="73"/>
      <c r="BT27" s="73"/>
      <c r="BU27" s="73"/>
      <c r="BV27" s="75"/>
      <c r="BW27" s="73"/>
      <c r="BX27" s="75"/>
      <c r="BY27" s="73"/>
      <c r="BZ27" s="74"/>
      <c r="CA27" s="73"/>
      <c r="CB27" s="74"/>
      <c r="CC27" s="73"/>
      <c r="CD27" s="73"/>
      <c r="CE27" s="73"/>
      <c r="CF27" s="76"/>
      <c r="CG27" s="77"/>
      <c r="CH27" s="76"/>
      <c r="CI27" s="75"/>
      <c r="CJ27" s="69">
        <f>D27*0.25</f>
        <v>5224.25</v>
      </c>
      <c r="CK27" s="72">
        <f t="shared" si="0"/>
        <v>2984.25</v>
      </c>
    </row>
    <row r="28" spans="1:89" x14ac:dyDescent="0.25">
      <c r="A28" s="59" t="s">
        <v>102</v>
      </c>
      <c r="B28" s="64">
        <v>48979</v>
      </c>
      <c r="C28" s="64">
        <v>40956</v>
      </c>
      <c r="D28" s="93">
        <v>89935</v>
      </c>
      <c r="E28" s="93">
        <v>9362</v>
      </c>
      <c r="F28" s="62">
        <f>E28/D28*100</f>
        <v>10.409740368043586</v>
      </c>
      <c r="G28" s="93">
        <v>8854</v>
      </c>
      <c r="H28" s="62">
        <f>G28/D28*100</f>
        <v>9.8448879746483566</v>
      </c>
      <c r="I28" s="93">
        <v>8763</v>
      </c>
      <c r="J28" s="62">
        <f>I28/D28*100</f>
        <v>9.7437037860677158</v>
      </c>
      <c r="K28" s="93">
        <v>8649</v>
      </c>
      <c r="L28" s="62">
        <f>K28/D28*100</f>
        <v>9.6169455718018568</v>
      </c>
      <c r="M28" s="93">
        <v>8416</v>
      </c>
      <c r="N28" s="62">
        <f>M28/D28*100</f>
        <v>9.3578695724690046</v>
      </c>
      <c r="O28" s="93">
        <v>8190</v>
      </c>
      <c r="P28" s="62">
        <f>O28/D28*100</f>
        <v>9.1065769722577414</v>
      </c>
      <c r="Q28" s="64">
        <v>7985</v>
      </c>
      <c r="R28" s="94">
        <f>Q28/D28*100</f>
        <v>8.8786345694112416</v>
      </c>
      <c r="S28" s="64">
        <v>7755</v>
      </c>
      <c r="T28" s="62">
        <f>S28/D28*100</f>
        <v>8.6228943125590707</v>
      </c>
      <c r="U28" s="64">
        <v>7644</v>
      </c>
      <c r="V28" s="62">
        <f>U28/D28*100</f>
        <v>8.4994718407738929</v>
      </c>
      <c r="W28" s="64">
        <v>7587</v>
      </c>
      <c r="X28" s="62">
        <f>W28/D28*100</f>
        <v>8.4360927336409617</v>
      </c>
      <c r="Y28" s="64">
        <v>7481</v>
      </c>
      <c r="Z28" s="62">
        <f>Y28/D28*100</f>
        <v>8.3182298326569182</v>
      </c>
      <c r="AA28" s="64">
        <v>7426</v>
      </c>
      <c r="AB28" s="63">
        <f>AA28/D28*100</f>
        <v>8.2570745538444434</v>
      </c>
      <c r="AC28" s="64">
        <v>7356</v>
      </c>
      <c r="AD28" s="63">
        <f>AC28/D28*100</f>
        <v>8.1792405626285642</v>
      </c>
      <c r="AE28" s="64">
        <v>7243</v>
      </c>
      <c r="AF28" s="63">
        <f>AE28/D28*100</f>
        <v>8.0535942625229318</v>
      </c>
      <c r="AG28" s="64">
        <v>7152</v>
      </c>
      <c r="AH28" s="63">
        <f>AG28/D28*100</f>
        <v>7.9524100739422909</v>
      </c>
      <c r="AI28" s="64">
        <v>6921</v>
      </c>
      <c r="AJ28" s="63">
        <f>AI28*100/D28</f>
        <v>7.6955579029298935</v>
      </c>
      <c r="AK28" s="64">
        <v>6711</v>
      </c>
      <c r="AL28" s="63">
        <f>AK28*100/D28</f>
        <v>7.4620559292822595</v>
      </c>
      <c r="AM28" s="64">
        <v>6650</v>
      </c>
      <c r="AN28" s="63">
        <f>AM28*100/D28</f>
        <v>7.3942291655084231</v>
      </c>
      <c r="AO28" s="64">
        <v>6573</v>
      </c>
      <c r="AP28" s="63">
        <f>AO28*100/D28</f>
        <v>7.3086117751709567</v>
      </c>
      <c r="AQ28" s="64">
        <v>6219</v>
      </c>
      <c r="AR28" s="63">
        <f>AQ28*100/D28</f>
        <v>6.9149941624506592</v>
      </c>
      <c r="AS28" s="64">
        <v>5973</v>
      </c>
      <c r="AT28" s="63">
        <f>AS28*100/D28</f>
        <v>6.6414632790348582</v>
      </c>
      <c r="AU28" s="64">
        <v>6219</v>
      </c>
      <c r="AV28" s="63">
        <f>AU28*100/D28</f>
        <v>6.9149941624506592</v>
      </c>
      <c r="AW28" s="62">
        <f>F28-H28</f>
        <v>0.56485239339522941</v>
      </c>
      <c r="AX28" s="64">
        <v>5738</v>
      </c>
      <c r="AY28" s="63">
        <f>AX28*100/D28</f>
        <v>6.3801634513815531</v>
      </c>
      <c r="AZ28" s="65">
        <f>AY28-BB28</f>
        <v>0.88397175738032985</v>
      </c>
      <c r="BA28" s="64">
        <v>4943</v>
      </c>
      <c r="BB28" s="66">
        <f>BA28*100/D28</f>
        <v>5.4961916940012232</v>
      </c>
      <c r="BC28" s="64">
        <v>22484</v>
      </c>
      <c r="BD28" s="64">
        <v>17541</v>
      </c>
      <c r="BE28" s="73"/>
      <c r="BF28" s="74"/>
      <c r="BG28" s="73"/>
      <c r="BH28" s="74"/>
      <c r="BI28" s="73"/>
      <c r="BJ28" s="74"/>
      <c r="BK28" s="73"/>
      <c r="BL28" s="73"/>
      <c r="BM28" s="73"/>
      <c r="BN28" s="74"/>
      <c r="BO28" s="73"/>
      <c r="BP28" s="74"/>
      <c r="BQ28" s="73"/>
      <c r="BR28" s="74"/>
      <c r="BS28" s="73"/>
      <c r="BT28" s="73"/>
      <c r="BU28" s="73"/>
      <c r="BV28" s="75"/>
      <c r="BW28" s="73"/>
      <c r="BX28" s="75"/>
      <c r="BY28" s="73"/>
      <c r="BZ28" s="74"/>
      <c r="CA28" s="73"/>
      <c r="CB28" s="74"/>
      <c r="CC28" s="73"/>
      <c r="CD28" s="73"/>
      <c r="CE28" s="73"/>
      <c r="CF28" s="76"/>
      <c r="CG28" s="77"/>
      <c r="CH28" s="76"/>
      <c r="CI28" s="75"/>
      <c r="CJ28" s="69">
        <f>D28*0.25</f>
        <v>22483.75</v>
      </c>
      <c r="CK28" s="72">
        <f t="shared" si="0"/>
        <v>13121.75</v>
      </c>
    </row>
    <row r="29" spans="1:89" x14ac:dyDescent="0.25">
      <c r="A29" s="89" t="s">
        <v>104</v>
      </c>
      <c r="B29" s="61">
        <v>26896</v>
      </c>
      <c r="C29" s="90">
        <v>6277</v>
      </c>
      <c r="D29" s="93">
        <f>SUM(B29+C29)</f>
        <v>33173</v>
      </c>
      <c r="E29" s="93">
        <v>3323</v>
      </c>
      <c r="F29" s="62">
        <f>E29/D29*100</f>
        <v>10.017182648539475</v>
      </c>
      <c r="G29" s="93">
        <v>3117</v>
      </c>
      <c r="H29" s="62">
        <f>G29/D29*100</f>
        <v>9.3961957013233643</v>
      </c>
      <c r="I29" s="93">
        <v>3086</v>
      </c>
      <c r="J29" s="62">
        <f>I29/D29*100</f>
        <v>9.3027462092665729</v>
      </c>
      <c r="K29" s="93">
        <v>3056</v>
      </c>
      <c r="L29" s="62">
        <f>K29/D29*100</f>
        <v>9.2123112169535464</v>
      </c>
      <c r="M29" s="93">
        <v>2981</v>
      </c>
      <c r="N29" s="62">
        <f>M29/D29*100</f>
        <v>8.9862237361709827</v>
      </c>
      <c r="O29" s="93">
        <v>2886</v>
      </c>
      <c r="P29" s="62">
        <f>O29/D29*100</f>
        <v>8.699846260513068</v>
      </c>
      <c r="Q29" s="64">
        <v>2813</v>
      </c>
      <c r="R29" s="94">
        <f>Q29/D29*100</f>
        <v>8.4797877792180376</v>
      </c>
      <c r="S29" s="64">
        <v>2739</v>
      </c>
      <c r="T29" s="62">
        <f>S29/D29*100</f>
        <v>8.2567147981792424</v>
      </c>
      <c r="U29" s="64">
        <v>2726</v>
      </c>
      <c r="V29" s="62">
        <f>U29/D29*100</f>
        <v>8.2175263015102633</v>
      </c>
      <c r="W29" s="64">
        <v>2710</v>
      </c>
      <c r="X29" s="62">
        <f>W29/D29*100</f>
        <v>8.1692943056099843</v>
      </c>
      <c r="Y29" s="64">
        <v>2683</v>
      </c>
      <c r="Z29" s="62">
        <f>Y29/D29*100</f>
        <v>8.0879028125282613</v>
      </c>
      <c r="AA29" s="64">
        <v>2668</v>
      </c>
      <c r="AB29" s="63">
        <f>AA29/D29*100</f>
        <v>8.0426853163717471</v>
      </c>
      <c r="AC29" s="64">
        <v>2647</v>
      </c>
      <c r="AD29" s="63">
        <f>AC29/D29*100</f>
        <v>7.9793808217526294</v>
      </c>
      <c r="AE29" s="64">
        <v>2594</v>
      </c>
      <c r="AF29" s="63">
        <f>AE29/D29*100</f>
        <v>7.819612335332951</v>
      </c>
      <c r="AG29" s="64">
        <v>2545</v>
      </c>
      <c r="AH29" s="63">
        <f>AG29/D29*100</f>
        <v>7.6719018478883436</v>
      </c>
      <c r="AI29" s="64">
        <v>2473</v>
      </c>
      <c r="AJ29" s="63">
        <f>AI29*100/D29</f>
        <v>7.4548578663370817</v>
      </c>
      <c r="AK29" s="64">
        <v>2414</v>
      </c>
      <c r="AL29" s="63">
        <f>AK29*100/D29</f>
        <v>7.2770023814547979</v>
      </c>
      <c r="AM29" s="64">
        <v>2389</v>
      </c>
      <c r="AN29" s="63">
        <f>AM29*100/D29</f>
        <v>7.2016398878606092</v>
      </c>
      <c r="AO29" s="64">
        <v>2376</v>
      </c>
      <c r="AP29" s="63">
        <f>AO29*100/D29</f>
        <v>7.1624513911916319</v>
      </c>
      <c r="AQ29" s="64">
        <v>2287</v>
      </c>
      <c r="AR29" s="63">
        <f>AQ29*100/D29</f>
        <v>6.8941609139963225</v>
      </c>
      <c r="AS29" s="64">
        <v>2221</v>
      </c>
      <c r="AT29" s="63">
        <f>AS29*100/D29</f>
        <v>6.6952039309076659</v>
      </c>
      <c r="AU29" s="64">
        <v>2287</v>
      </c>
      <c r="AV29" s="63">
        <f>AU29*100/D29</f>
        <v>6.8941609139963225</v>
      </c>
      <c r="AW29" s="62">
        <f>F29-H29</f>
        <v>0.62098694721611025</v>
      </c>
      <c r="AX29" s="64">
        <v>2136</v>
      </c>
      <c r="AY29" s="63">
        <f>AX29*100/D29</f>
        <v>6.4389714526874267</v>
      </c>
      <c r="AZ29" s="65">
        <f>AY29-BB29</f>
        <v>0.52150845567178106</v>
      </c>
      <c r="BA29" s="73">
        <v>1963</v>
      </c>
      <c r="BB29" s="66">
        <f>BA29*100/D29</f>
        <v>5.9174629970156456</v>
      </c>
      <c r="BC29" s="73"/>
      <c r="BD29" s="74"/>
      <c r="BE29" s="73"/>
      <c r="BF29" s="74"/>
      <c r="BG29" s="73"/>
      <c r="BH29" s="74"/>
      <c r="BI29" s="73"/>
      <c r="BJ29" s="74"/>
      <c r="BK29" s="73"/>
      <c r="BL29" s="73"/>
      <c r="BM29" s="73"/>
      <c r="BN29" s="74"/>
      <c r="BO29" s="73"/>
      <c r="BP29" s="74"/>
      <c r="BQ29" s="73"/>
      <c r="BR29" s="74"/>
      <c r="BS29" s="73"/>
      <c r="BT29" s="73"/>
      <c r="BU29" s="73"/>
      <c r="BV29" s="75"/>
      <c r="BW29" s="73"/>
      <c r="BX29" s="75"/>
      <c r="BY29" s="73"/>
      <c r="BZ29" s="74"/>
      <c r="CA29" s="73"/>
      <c r="CB29" s="74"/>
      <c r="CC29" s="73"/>
      <c r="CD29" s="73"/>
      <c r="CE29" s="73"/>
      <c r="CF29" s="76"/>
      <c r="CG29" s="77"/>
      <c r="CH29" s="76"/>
      <c r="CI29" s="75"/>
      <c r="CJ29" s="69">
        <f>D29*0.25</f>
        <v>8293.25</v>
      </c>
      <c r="CK29" s="72">
        <f t="shared" si="0"/>
        <v>4970.25</v>
      </c>
    </row>
    <row r="30" spans="1:89" x14ac:dyDescent="0.25">
      <c r="A30" s="59" t="s">
        <v>105</v>
      </c>
      <c r="B30" s="60">
        <v>10530</v>
      </c>
      <c r="C30" s="60">
        <v>15951</v>
      </c>
      <c r="D30" s="95">
        <f>B30+C30</f>
        <v>26481</v>
      </c>
      <c r="E30" s="95">
        <v>2639</v>
      </c>
      <c r="F30" s="62">
        <f>E30/D30*100</f>
        <v>9.9656357388316152</v>
      </c>
      <c r="G30" s="95">
        <v>2427</v>
      </c>
      <c r="H30" s="62">
        <f>G30/D30*100</f>
        <v>9.1650617423813294</v>
      </c>
      <c r="I30" s="95">
        <v>2404</v>
      </c>
      <c r="J30" s="62">
        <f>I30/D30*100</f>
        <v>9.078207016351346</v>
      </c>
      <c r="K30" s="95">
        <v>2379</v>
      </c>
      <c r="L30" s="62">
        <f>K30/D30*100</f>
        <v>8.98379970544919</v>
      </c>
      <c r="M30" s="95">
        <v>2336</v>
      </c>
      <c r="N30" s="62">
        <f>M30/D30*100</f>
        <v>8.8214191306974818</v>
      </c>
      <c r="O30" s="95">
        <v>2323</v>
      </c>
      <c r="P30" s="62">
        <f>O30/D30*100</f>
        <v>8.772327329028359</v>
      </c>
      <c r="Q30" s="61">
        <v>2277</v>
      </c>
      <c r="R30" s="94">
        <f>Q30/D30*100</f>
        <v>8.5986178769683921</v>
      </c>
      <c r="S30" s="61">
        <v>2148</v>
      </c>
      <c r="T30" s="62">
        <f>S30/D30*100</f>
        <v>8.1114761527132657</v>
      </c>
      <c r="U30" s="61">
        <v>2122</v>
      </c>
      <c r="V30" s="62">
        <f>U30/D30*100</f>
        <v>8.0132925493750236</v>
      </c>
      <c r="W30" s="61">
        <v>2108</v>
      </c>
      <c r="X30" s="62">
        <f>W30/D30*100</f>
        <v>7.9604244552698153</v>
      </c>
      <c r="Y30" s="61">
        <v>2074</v>
      </c>
      <c r="Z30" s="62">
        <f>Y30/D30*100</f>
        <v>7.8320305124428833</v>
      </c>
      <c r="AA30" s="61">
        <v>2053</v>
      </c>
      <c r="AB30" s="63">
        <f>AA30/D30*100</f>
        <v>7.7527283712850723</v>
      </c>
      <c r="AC30" s="61">
        <v>2023</v>
      </c>
      <c r="AD30" s="63">
        <f>AC30/D30*100</f>
        <v>7.6394395982024852</v>
      </c>
      <c r="AE30" s="61">
        <v>1984</v>
      </c>
      <c r="AF30" s="63">
        <f>AE30/D30*100</f>
        <v>7.4921641931951211</v>
      </c>
      <c r="AG30" s="64">
        <v>1931</v>
      </c>
      <c r="AH30" s="63">
        <f>AG30/D30*100</f>
        <v>7.2920206940825505</v>
      </c>
      <c r="AI30" s="61">
        <v>1857</v>
      </c>
      <c r="AJ30" s="63">
        <f>AI30*100/D30</f>
        <v>7.0125750538121672</v>
      </c>
      <c r="AK30" s="61">
        <v>1771</v>
      </c>
      <c r="AL30" s="63">
        <f>AK30*100/D30</f>
        <v>6.6878139043087499</v>
      </c>
      <c r="AM30" s="61">
        <v>1743</v>
      </c>
      <c r="AN30" s="63">
        <f>AM30*100/D30</f>
        <v>6.5820777160983344</v>
      </c>
      <c r="AO30" s="61">
        <v>1727</v>
      </c>
      <c r="AP30" s="63">
        <f>AO30*100/D30</f>
        <v>6.5216570371209546</v>
      </c>
      <c r="AQ30" s="61">
        <v>1604</v>
      </c>
      <c r="AR30" s="63">
        <f>AQ30*100/D30</f>
        <v>6.0571730674823456</v>
      </c>
      <c r="AS30" s="61">
        <v>1483</v>
      </c>
      <c r="AT30" s="63">
        <f>AS30*100/D30</f>
        <v>5.6002416827159092</v>
      </c>
      <c r="AU30" s="61">
        <v>1604</v>
      </c>
      <c r="AV30" s="63">
        <f>AU30*100/D30</f>
        <v>6.0571730674823456</v>
      </c>
      <c r="AW30" s="62">
        <f>F30-H30</f>
        <v>0.80057399645028582</v>
      </c>
      <c r="AX30" s="61">
        <v>1391</v>
      </c>
      <c r="AY30" s="63">
        <f>AX30*100/D30</f>
        <v>5.2528227785959745</v>
      </c>
      <c r="AZ30" s="65">
        <f>AY30-BB30</f>
        <v>0.88365243004418303</v>
      </c>
      <c r="BA30" s="60">
        <v>1157</v>
      </c>
      <c r="BB30" s="66">
        <f>BA30*100/D30</f>
        <v>4.3691703485517914</v>
      </c>
      <c r="BC30" s="61">
        <v>4163</v>
      </c>
      <c r="BD30" s="67">
        <f>BC30*100/B30</f>
        <v>39.534662867996204</v>
      </c>
      <c r="BE30" s="61">
        <v>4043</v>
      </c>
      <c r="BF30" s="67">
        <f>BE30*100/B30</f>
        <v>38.395061728395063</v>
      </c>
      <c r="BG30" s="61">
        <v>3988</v>
      </c>
      <c r="BH30" s="67">
        <f>BG30*100/B30</f>
        <v>37.872744539411208</v>
      </c>
      <c r="BI30" s="61">
        <v>3937</v>
      </c>
      <c r="BJ30" s="67">
        <f>BI30*100/B30</f>
        <v>37.388414055080723</v>
      </c>
      <c r="BK30" s="61">
        <v>52</v>
      </c>
      <c r="BL30" s="67">
        <f>BK30*100/B30</f>
        <v>0.49382716049382713</v>
      </c>
      <c r="BM30" s="61">
        <v>52</v>
      </c>
      <c r="BN30" s="67">
        <f>BM30*100/B30</f>
        <v>0.49382716049382713</v>
      </c>
      <c r="BO30" s="61">
        <v>51</v>
      </c>
      <c r="BP30" s="67">
        <f>BO30*100/B30</f>
        <v>0.48433048433048431</v>
      </c>
      <c r="BQ30" s="61">
        <v>50</v>
      </c>
      <c r="BR30" s="67">
        <f>BQ30*100/B30</f>
        <v>0.47483380816714149</v>
      </c>
      <c r="BS30" s="61">
        <v>48</v>
      </c>
      <c r="BT30" s="67">
        <f>BS30*100/B30</f>
        <v>0.45584045584045585</v>
      </c>
      <c r="BU30" s="61">
        <v>48</v>
      </c>
      <c r="BV30" s="67">
        <f>BU30*100/B30</f>
        <v>0.45584045584045585</v>
      </c>
      <c r="BW30" s="61">
        <v>48</v>
      </c>
      <c r="BX30" s="67">
        <f>BW30*100/B30</f>
        <v>0.45584045584045585</v>
      </c>
      <c r="BY30" s="61">
        <v>47</v>
      </c>
      <c r="BZ30" s="67">
        <f>BY30*100/B30</f>
        <v>0.44634377967711303</v>
      </c>
      <c r="CA30" s="61">
        <v>46</v>
      </c>
      <c r="CB30" s="67">
        <f>CA30*100/B30</f>
        <v>0.43684710351377021</v>
      </c>
      <c r="CC30" s="61">
        <v>44</v>
      </c>
      <c r="CD30" s="67">
        <f>CC30*100/B30</f>
        <v>0.41785375118708451</v>
      </c>
      <c r="CE30" s="61">
        <v>29</v>
      </c>
      <c r="CF30" s="68">
        <f>CE30*100/B30</f>
        <v>0.27540360873694208</v>
      </c>
      <c r="CG30" s="91">
        <v>31</v>
      </c>
      <c r="CH30" s="67">
        <f>CG30*100/B30</f>
        <v>0.29439696106362773</v>
      </c>
      <c r="CI30" s="71">
        <f>BB30-BD30</f>
        <v>-35.165492519444413</v>
      </c>
      <c r="CJ30" s="69">
        <f>D30*0.25</f>
        <v>6620.25</v>
      </c>
      <c r="CK30" s="72">
        <f t="shared" si="0"/>
        <v>3981.25</v>
      </c>
    </row>
    <row r="31" spans="1:89" x14ac:dyDescent="0.25">
      <c r="A31" s="89" t="s">
        <v>114</v>
      </c>
      <c r="B31" s="61">
        <v>77</v>
      </c>
      <c r="C31" s="90">
        <v>3376</v>
      </c>
      <c r="D31" s="93">
        <f>SUM(B31+C31)</f>
        <v>3453</v>
      </c>
      <c r="E31" s="93">
        <v>336</v>
      </c>
      <c r="F31" s="62">
        <f>E31/D31*100</f>
        <v>9.730668983492615</v>
      </c>
      <c r="G31" s="93">
        <v>262</v>
      </c>
      <c r="H31" s="62">
        <f>G31/D31*100</f>
        <v>7.5876049811757902</v>
      </c>
      <c r="I31" s="93">
        <v>257</v>
      </c>
      <c r="J31" s="62">
        <f>I31/D31*100</f>
        <v>7.4428033593976251</v>
      </c>
      <c r="K31" s="93">
        <v>254</v>
      </c>
      <c r="L31" s="62">
        <f>K31/D31*100</f>
        <v>7.355922386330727</v>
      </c>
      <c r="M31" s="93">
        <v>249</v>
      </c>
      <c r="N31" s="62">
        <f>M31/D31*100</f>
        <v>7.2111207645525628</v>
      </c>
      <c r="O31" s="93">
        <v>243</v>
      </c>
      <c r="P31" s="62">
        <f>O31/D31*100</f>
        <v>7.0373588184187668</v>
      </c>
      <c r="Q31" s="64">
        <v>237</v>
      </c>
      <c r="R31" s="94">
        <f>Q31/D31*100</f>
        <v>6.8635968722849698</v>
      </c>
      <c r="S31" s="64">
        <v>221</v>
      </c>
      <c r="T31" s="62">
        <f>S31/D31*100</f>
        <v>6.4002316825948453</v>
      </c>
      <c r="U31" s="64">
        <v>219</v>
      </c>
      <c r="V31" s="62">
        <f>U31/D31*100</f>
        <v>6.34231103388358</v>
      </c>
      <c r="W31" s="64">
        <v>217</v>
      </c>
      <c r="X31" s="62">
        <f>W31/D31*100</f>
        <v>6.2843903851723146</v>
      </c>
      <c r="Y31" s="64">
        <v>212</v>
      </c>
      <c r="Z31" s="62">
        <f>Y31/D31*100</f>
        <v>6.1395887633941504</v>
      </c>
      <c r="AA31" s="64">
        <v>212</v>
      </c>
      <c r="AB31" s="63">
        <f>AA31/D31*100</f>
        <v>6.1395887633941504</v>
      </c>
      <c r="AC31" s="64">
        <v>211</v>
      </c>
      <c r="AD31" s="63">
        <f>AC31/D31*100</f>
        <v>6.1106284390385168</v>
      </c>
      <c r="AE31" s="64">
        <v>208</v>
      </c>
      <c r="AF31" s="63">
        <f>AE31/D31*100</f>
        <v>6.0237474659716188</v>
      </c>
      <c r="AG31" s="64">
        <v>202</v>
      </c>
      <c r="AH31" s="63">
        <f>AG31/D31*100</f>
        <v>5.8499855198378219</v>
      </c>
      <c r="AI31" s="64">
        <v>187</v>
      </c>
      <c r="AJ31" s="63">
        <f>AI31*100/D31</f>
        <v>5.41558065450333</v>
      </c>
      <c r="AK31" s="64">
        <v>179</v>
      </c>
      <c r="AL31" s="63">
        <f>AK31*100/D31</f>
        <v>5.1838980596582678</v>
      </c>
      <c r="AM31" s="64">
        <v>148</v>
      </c>
      <c r="AN31" s="63">
        <f>AM31*100/D31</f>
        <v>4.2861280046336523</v>
      </c>
      <c r="AO31" s="64">
        <v>147</v>
      </c>
      <c r="AP31" s="63">
        <f>AO31*100/D31</f>
        <v>4.2571676802780187</v>
      </c>
      <c r="AQ31" s="64">
        <v>131</v>
      </c>
      <c r="AR31" s="63">
        <f>AQ31*100/D31</f>
        <v>3.7938024905878946</v>
      </c>
      <c r="AS31" s="64">
        <v>118</v>
      </c>
      <c r="AT31" s="63">
        <f>AS31*100/D31</f>
        <v>3.4173182739646686</v>
      </c>
      <c r="AU31" s="64">
        <v>131</v>
      </c>
      <c r="AV31" s="63">
        <f>AU31*100/D31</f>
        <v>3.7938024905878946</v>
      </c>
      <c r="AW31" s="62">
        <f>F31-H31</f>
        <v>2.1430640023168248</v>
      </c>
      <c r="AX31" s="64">
        <v>104</v>
      </c>
      <c r="AY31" s="63">
        <f>AX31*100/D31</f>
        <v>3.0118737329858094</v>
      </c>
      <c r="AZ31" s="65">
        <f>AY31-BB31</f>
        <v>0.78192875760208524</v>
      </c>
      <c r="BA31" s="73">
        <v>77</v>
      </c>
      <c r="BB31" s="66">
        <f>BA31*100/D31</f>
        <v>2.2299449753837242</v>
      </c>
      <c r="BC31" s="73"/>
      <c r="BD31" s="74"/>
      <c r="BE31" s="73"/>
      <c r="BF31" s="74"/>
      <c r="BG31" s="73"/>
      <c r="BH31" s="74"/>
      <c r="BI31" s="73"/>
      <c r="BJ31" s="74"/>
      <c r="BK31" s="73"/>
      <c r="BL31" s="73"/>
      <c r="BM31" s="73"/>
      <c r="BN31" s="74"/>
      <c r="BO31" s="73"/>
      <c r="BP31" s="74"/>
      <c r="BQ31" s="73"/>
      <c r="BR31" s="74"/>
      <c r="BS31" s="73"/>
      <c r="BT31" s="73"/>
      <c r="BU31" s="73"/>
      <c r="BV31" s="75"/>
      <c r="BW31" s="73"/>
      <c r="BX31" s="75"/>
      <c r="BY31" s="73"/>
      <c r="BZ31" s="74"/>
      <c r="CA31" s="73"/>
      <c r="CB31" s="74"/>
      <c r="CC31" s="73"/>
      <c r="CD31" s="73"/>
      <c r="CE31" s="73"/>
      <c r="CF31" s="76"/>
      <c r="CG31" s="77"/>
      <c r="CH31" s="76"/>
      <c r="CI31" s="75"/>
      <c r="CJ31" s="69">
        <f>D31*0.25</f>
        <v>863.25</v>
      </c>
      <c r="CK31" s="72">
        <f t="shared" si="0"/>
        <v>527.25</v>
      </c>
    </row>
    <row r="32" spans="1:89" x14ac:dyDescent="0.25">
      <c r="A32" s="59" t="s">
        <v>106</v>
      </c>
      <c r="B32" s="60">
        <v>6024</v>
      </c>
      <c r="C32" s="60">
        <v>12677</v>
      </c>
      <c r="D32" s="95">
        <f>B32+C32</f>
        <v>18701</v>
      </c>
      <c r="E32" s="95">
        <v>1795</v>
      </c>
      <c r="F32" s="62">
        <f>E32/D32*100</f>
        <v>9.598417196941341</v>
      </c>
      <c r="G32" s="95">
        <v>1664</v>
      </c>
      <c r="H32" s="62">
        <f>G32/D32*100</f>
        <v>8.8979198973316933</v>
      </c>
      <c r="I32" s="95">
        <v>1641</v>
      </c>
      <c r="J32" s="62">
        <f>I32/D32*100</f>
        <v>8.7749318218277104</v>
      </c>
      <c r="K32" s="95">
        <v>1625</v>
      </c>
      <c r="L32" s="62">
        <f>K32/D32*100</f>
        <v>8.6893748997379827</v>
      </c>
      <c r="M32" s="95">
        <v>1588</v>
      </c>
      <c r="N32" s="62">
        <f>M32/D32*100</f>
        <v>8.4915245174054874</v>
      </c>
      <c r="O32" s="95">
        <v>1574</v>
      </c>
      <c r="P32" s="62">
        <f>O32/D32*100</f>
        <v>8.4166622105769751</v>
      </c>
      <c r="Q32" s="61">
        <v>1555</v>
      </c>
      <c r="R32" s="94">
        <f>Q32/D32*100</f>
        <v>8.3150633655954227</v>
      </c>
      <c r="S32" s="61">
        <v>1504</v>
      </c>
      <c r="T32" s="62">
        <f>S32/D32*100</f>
        <v>8.042350676434415</v>
      </c>
      <c r="U32" s="61">
        <v>1490</v>
      </c>
      <c r="V32" s="62">
        <f>U32/D32*100</f>
        <v>7.9674883696059036</v>
      </c>
      <c r="W32" s="61">
        <v>1480</v>
      </c>
      <c r="X32" s="62">
        <f>W32/D32*100</f>
        <v>7.9140152932998236</v>
      </c>
      <c r="Y32" s="61">
        <v>1458</v>
      </c>
      <c r="Z32" s="62">
        <f>Y32/D32*100</f>
        <v>7.7963745254264474</v>
      </c>
      <c r="AA32" s="61">
        <v>1443</v>
      </c>
      <c r="AB32" s="63">
        <f>AA32/D32*100</f>
        <v>7.7161649109673283</v>
      </c>
      <c r="AC32" s="61">
        <v>1433</v>
      </c>
      <c r="AD32" s="63">
        <f>AC32/D32*100</f>
        <v>7.6626918346612474</v>
      </c>
      <c r="AE32" s="61">
        <v>1400</v>
      </c>
      <c r="AF32" s="63">
        <f>AE32/D32*100</f>
        <v>7.4862306828511844</v>
      </c>
      <c r="AG32" s="64">
        <v>1376</v>
      </c>
      <c r="AH32" s="63">
        <f>AG32/D32*100</f>
        <v>7.3578952997165921</v>
      </c>
      <c r="AI32" s="61">
        <v>1321</v>
      </c>
      <c r="AJ32" s="63">
        <f>AI32*100/D32</f>
        <v>7.0637933800331529</v>
      </c>
      <c r="AK32" s="61">
        <v>1273</v>
      </c>
      <c r="AL32" s="63">
        <f>AK32*100/D32</f>
        <v>6.80712261376397</v>
      </c>
      <c r="AM32" s="61">
        <v>1253</v>
      </c>
      <c r="AN32" s="63">
        <f>AM32*100/D32</f>
        <v>6.70017646115181</v>
      </c>
      <c r="AO32" s="61">
        <v>1238</v>
      </c>
      <c r="AP32" s="63">
        <f>AO32*100/D32</f>
        <v>6.61996684669269</v>
      </c>
      <c r="AQ32" s="61">
        <v>1159</v>
      </c>
      <c r="AR32" s="63">
        <f>AQ32*100/D32</f>
        <v>6.1975295438746594</v>
      </c>
      <c r="AS32" s="61">
        <v>1076</v>
      </c>
      <c r="AT32" s="63">
        <f>AS32*100/D32</f>
        <v>5.7537030105341964</v>
      </c>
      <c r="AU32" s="61">
        <v>1159</v>
      </c>
      <c r="AV32" s="63">
        <f>AU32*100/D32</f>
        <v>6.1975295438746594</v>
      </c>
      <c r="AW32" s="62">
        <f>F32-H32</f>
        <v>0.70049729960964768</v>
      </c>
      <c r="AX32" s="61">
        <v>996</v>
      </c>
      <c r="AY32" s="63">
        <f>AX32*100/D32</f>
        <v>5.3259184000855573</v>
      </c>
      <c r="AZ32" s="65">
        <f>AY32-BB32</f>
        <v>0.62563499278113532</v>
      </c>
      <c r="BA32" s="60">
        <v>879</v>
      </c>
      <c r="BB32" s="66">
        <f>BA32*100/D32</f>
        <v>4.700283407304422</v>
      </c>
      <c r="BC32" s="61">
        <v>6811</v>
      </c>
      <c r="BD32" s="67">
        <f>BC32*100/B32</f>
        <v>113.06440903054448</v>
      </c>
      <c r="BE32" s="61">
        <v>6711</v>
      </c>
      <c r="BF32" s="67">
        <f>BE32*100/B32</f>
        <v>111.40438247011951</v>
      </c>
      <c r="BG32" s="61">
        <v>6611</v>
      </c>
      <c r="BH32" s="67">
        <f>BG32*100/B32</f>
        <v>109.74435590969456</v>
      </c>
      <c r="BI32" s="61">
        <v>6483</v>
      </c>
      <c r="BJ32" s="67">
        <f>BI32*100/B32</f>
        <v>107.61952191235059</v>
      </c>
      <c r="BK32" s="61">
        <v>181</v>
      </c>
      <c r="BL32" s="67">
        <f>BK32*100/B32</f>
        <v>3.0046480743691899</v>
      </c>
      <c r="BM32" s="61">
        <v>179</v>
      </c>
      <c r="BN32" s="67">
        <f>BM32*100/B32</f>
        <v>2.9714475431606906</v>
      </c>
      <c r="BO32" s="61">
        <v>177</v>
      </c>
      <c r="BP32" s="67">
        <f>BO32*100/B32</f>
        <v>2.9382470119521913</v>
      </c>
      <c r="BQ32" s="61">
        <v>175</v>
      </c>
      <c r="BR32" s="67">
        <f>BQ32*100/B32</f>
        <v>2.905046480743692</v>
      </c>
      <c r="BS32" s="61">
        <v>168</v>
      </c>
      <c r="BT32" s="67">
        <f>BS32*100/B32</f>
        <v>2.7888446215139444</v>
      </c>
      <c r="BU32" s="61">
        <v>163</v>
      </c>
      <c r="BV32" s="67">
        <f>BU32*100/B32</f>
        <v>2.7058432934926957</v>
      </c>
      <c r="BW32" s="61">
        <v>161</v>
      </c>
      <c r="BX32" s="67">
        <f>BW32*100/B32</f>
        <v>2.6726427622841964</v>
      </c>
      <c r="BY32" s="61">
        <v>130</v>
      </c>
      <c r="BZ32" s="67">
        <f>BY32*100/B32</f>
        <v>2.1580345285524567</v>
      </c>
      <c r="CA32" s="61">
        <v>125</v>
      </c>
      <c r="CB32" s="67">
        <f>CA32*100/B32</f>
        <v>2.0750332005312084</v>
      </c>
      <c r="CC32" s="61">
        <v>124</v>
      </c>
      <c r="CD32" s="67">
        <f>CC32*100/B32</f>
        <v>2.0584329349269588</v>
      </c>
      <c r="CE32" s="61">
        <v>119</v>
      </c>
      <c r="CF32" s="68">
        <f>CE32*100/B32</f>
        <v>1.9754316069057105</v>
      </c>
      <c r="CG32" s="69">
        <v>123</v>
      </c>
      <c r="CH32" s="70">
        <f>CG32*100/B32</f>
        <v>2.0418326693227091</v>
      </c>
      <c r="CI32" s="71">
        <f>BB32-BD32</f>
        <v>-108.36412562324006</v>
      </c>
      <c r="CJ32" s="69">
        <f>D32*0.25</f>
        <v>4675.25</v>
      </c>
      <c r="CK32" s="72">
        <f t="shared" si="0"/>
        <v>2880.25</v>
      </c>
    </row>
    <row r="33" spans="1:89" x14ac:dyDescent="0.25">
      <c r="A33" s="89" t="s">
        <v>110</v>
      </c>
      <c r="B33" s="61">
        <v>318</v>
      </c>
      <c r="C33" s="90">
        <v>4542</v>
      </c>
      <c r="D33" s="93">
        <f>SUM(B33+C33)</f>
        <v>4860</v>
      </c>
      <c r="E33" s="93">
        <v>464</v>
      </c>
      <c r="F33" s="62">
        <f>E33/D33*100</f>
        <v>9.5473251028806594</v>
      </c>
      <c r="G33" s="93">
        <v>408</v>
      </c>
      <c r="H33" s="62">
        <f>G33/D33*100</f>
        <v>8.3950617283950617</v>
      </c>
      <c r="I33" s="93">
        <v>403</v>
      </c>
      <c r="J33" s="62">
        <f>I33/D33*100</f>
        <v>8.2921810699588487</v>
      </c>
      <c r="K33" s="93">
        <v>397</v>
      </c>
      <c r="L33" s="62">
        <f>K33/D33*100</f>
        <v>8.1687242798353896</v>
      </c>
      <c r="M33" s="93">
        <v>390</v>
      </c>
      <c r="N33" s="62">
        <f>M33/D33*100</f>
        <v>8.0246913580246915</v>
      </c>
      <c r="O33" s="93">
        <v>390</v>
      </c>
      <c r="P33" s="62">
        <f>O33/D33*100</f>
        <v>8.0246913580246915</v>
      </c>
      <c r="Q33" s="64">
        <v>386</v>
      </c>
      <c r="R33" s="94">
        <f>Q33/D33*100</f>
        <v>7.9423868312757202</v>
      </c>
      <c r="S33" s="64">
        <v>357</v>
      </c>
      <c r="T33" s="62">
        <f>S33/D33*100</f>
        <v>7.3456790123456797</v>
      </c>
      <c r="U33" s="64">
        <v>356</v>
      </c>
      <c r="V33" s="62">
        <f>U33/D33*100</f>
        <v>7.3251028806584362</v>
      </c>
      <c r="W33" s="64">
        <v>348</v>
      </c>
      <c r="X33" s="62">
        <f>W33/D33*100</f>
        <v>7.1604938271604937</v>
      </c>
      <c r="Y33" s="64">
        <v>253</v>
      </c>
      <c r="Z33" s="62">
        <f>Y33/D33*100</f>
        <v>5.2057613168724277</v>
      </c>
      <c r="AA33" s="64">
        <v>248</v>
      </c>
      <c r="AB33" s="63">
        <f>AA33/D33*100</f>
        <v>5.1028806584362139</v>
      </c>
      <c r="AC33" s="64">
        <v>243</v>
      </c>
      <c r="AD33" s="63">
        <f>AC33/D33*100</f>
        <v>5</v>
      </c>
      <c r="AE33" s="64">
        <v>240</v>
      </c>
      <c r="AF33" s="63">
        <f>AE33/D33*100</f>
        <v>4.9382716049382713</v>
      </c>
      <c r="AG33" s="64">
        <v>235</v>
      </c>
      <c r="AH33" s="63">
        <f>AG33/D33*100</f>
        <v>4.8353909465020575</v>
      </c>
      <c r="AI33" s="64">
        <v>223</v>
      </c>
      <c r="AJ33" s="63">
        <f>AI33*100/D33</f>
        <v>4.5884773662551437</v>
      </c>
      <c r="AK33" s="64">
        <v>212</v>
      </c>
      <c r="AL33" s="63">
        <f>AK33*100/D33</f>
        <v>4.3621399176954734</v>
      </c>
      <c r="AM33" s="64">
        <v>203</v>
      </c>
      <c r="AN33" s="63">
        <f>AM33*100/D33</f>
        <v>4.1769547325102883</v>
      </c>
      <c r="AO33" s="64">
        <v>181</v>
      </c>
      <c r="AP33" s="63">
        <f>AO33*100/D33</f>
        <v>3.7242798353909463</v>
      </c>
      <c r="AQ33" s="64">
        <v>166</v>
      </c>
      <c r="AR33" s="63">
        <f>AQ33*100/D33</f>
        <v>3.4156378600823047</v>
      </c>
      <c r="AS33" s="64">
        <v>144</v>
      </c>
      <c r="AT33" s="63">
        <f>AS33*100/D33</f>
        <v>2.9629629629629628</v>
      </c>
      <c r="AU33" s="64">
        <v>166</v>
      </c>
      <c r="AV33" s="63">
        <f>AU33*100/D33</f>
        <v>3.4156378600823047</v>
      </c>
      <c r="AW33" s="62">
        <f>F33-H33</f>
        <v>1.1522633744855977</v>
      </c>
      <c r="AX33" s="64">
        <v>120</v>
      </c>
      <c r="AY33" s="63">
        <f>AX33*100/D33</f>
        <v>2.4691358024691357</v>
      </c>
      <c r="AZ33" s="65">
        <f>AY33-BB33</f>
        <v>0.65843621399176944</v>
      </c>
      <c r="BA33" s="73">
        <v>88</v>
      </c>
      <c r="BB33" s="66">
        <f>BA33*100/D33</f>
        <v>1.8106995884773662</v>
      </c>
      <c r="BC33" s="73"/>
      <c r="BD33" s="74"/>
      <c r="BE33" s="73"/>
      <c r="BF33" s="74"/>
      <c r="BG33" s="73"/>
      <c r="BH33" s="74"/>
      <c r="BI33" s="73"/>
      <c r="BJ33" s="74"/>
      <c r="BK33" s="73"/>
      <c r="BL33" s="73"/>
      <c r="BM33" s="73"/>
      <c r="BN33" s="74"/>
      <c r="BO33" s="73"/>
      <c r="BP33" s="74"/>
      <c r="BQ33" s="73"/>
      <c r="BR33" s="74"/>
      <c r="BS33" s="73"/>
      <c r="BT33" s="73"/>
      <c r="BU33" s="73"/>
      <c r="BV33" s="75"/>
      <c r="BW33" s="73"/>
      <c r="BX33" s="75"/>
      <c r="BY33" s="73"/>
      <c r="BZ33" s="74"/>
      <c r="CA33" s="73"/>
      <c r="CB33" s="74"/>
      <c r="CC33" s="73"/>
      <c r="CD33" s="73"/>
      <c r="CE33" s="73"/>
      <c r="CF33" s="76"/>
      <c r="CG33" s="77"/>
      <c r="CH33" s="76"/>
      <c r="CI33" s="75"/>
      <c r="CJ33" s="69">
        <f>D33*0.25</f>
        <v>1215</v>
      </c>
      <c r="CK33" s="72">
        <f t="shared" si="0"/>
        <v>751</v>
      </c>
    </row>
    <row r="34" spans="1:89" x14ac:dyDescent="0.25">
      <c r="A34" s="59" t="s">
        <v>107</v>
      </c>
      <c r="B34" s="60">
        <v>51586</v>
      </c>
      <c r="C34" s="60">
        <v>13295</v>
      </c>
      <c r="D34" s="95">
        <f>B34+C34</f>
        <v>64881</v>
      </c>
      <c r="E34" s="95">
        <v>6114</v>
      </c>
      <c r="F34" s="62">
        <f>E34/D34*100</f>
        <v>9.423405927775466</v>
      </c>
      <c r="G34" s="95">
        <v>5649</v>
      </c>
      <c r="H34" s="62">
        <f>G34/D34*100</f>
        <v>8.7067092060849873</v>
      </c>
      <c r="I34" s="95">
        <v>5614</v>
      </c>
      <c r="J34" s="62">
        <f>I34/D34*100</f>
        <v>8.6527642915491434</v>
      </c>
      <c r="K34" s="95">
        <v>5536</v>
      </c>
      <c r="L34" s="62">
        <f>K34/D34*100</f>
        <v>8.5325441962978381</v>
      </c>
      <c r="M34" s="95">
        <v>5407</v>
      </c>
      <c r="N34" s="62">
        <f>M34/D34*100</f>
        <v>8.333718654151447</v>
      </c>
      <c r="O34" s="95">
        <v>5328</v>
      </c>
      <c r="P34" s="62">
        <f>O34/D34*100</f>
        <v>8.2119572756276877</v>
      </c>
      <c r="Q34" s="61">
        <v>5213</v>
      </c>
      <c r="R34" s="94">
        <f>Q34/D34*100</f>
        <v>8.0347096992956342</v>
      </c>
      <c r="S34" s="61">
        <v>5055</v>
      </c>
      <c r="T34" s="62">
        <f>S34/D34*100</f>
        <v>7.7911869422481157</v>
      </c>
      <c r="U34" s="61">
        <v>4921</v>
      </c>
      <c r="V34" s="62">
        <f>U34/D34*100</f>
        <v>7.584654983739461</v>
      </c>
      <c r="W34" s="61">
        <v>4875</v>
      </c>
      <c r="X34" s="62">
        <f>W34/D34*100</f>
        <v>7.5137559532066396</v>
      </c>
      <c r="Y34" s="61">
        <v>4773</v>
      </c>
      <c r="Z34" s="62">
        <f>Y34/D34*100</f>
        <v>7.3565450594164705</v>
      </c>
      <c r="AA34" s="61">
        <v>4731</v>
      </c>
      <c r="AB34" s="63">
        <f>AA34/D34*100</f>
        <v>7.2918111619734587</v>
      </c>
      <c r="AC34" s="61">
        <v>4688</v>
      </c>
      <c r="AD34" s="63">
        <f>AC34/D34*100</f>
        <v>7.2255359812579956</v>
      </c>
      <c r="AE34" s="61">
        <v>4610</v>
      </c>
      <c r="AF34" s="63">
        <f>AE34/D34*100</f>
        <v>7.1053158860066894</v>
      </c>
      <c r="AG34" s="64">
        <v>4515</v>
      </c>
      <c r="AH34" s="63">
        <f>AG34/D34*100</f>
        <v>6.9588939751236882</v>
      </c>
      <c r="AI34" s="61">
        <v>4370</v>
      </c>
      <c r="AJ34" s="63">
        <f>AI34*100/D34</f>
        <v>6.7354079006180543</v>
      </c>
      <c r="AK34" s="61">
        <v>4231</v>
      </c>
      <c r="AL34" s="63">
        <f>AK34*100/D34</f>
        <v>6.5211695257471369</v>
      </c>
      <c r="AM34" s="61">
        <v>4185</v>
      </c>
      <c r="AN34" s="63">
        <f>AM34*100/D34</f>
        <v>6.4502704952143155</v>
      </c>
      <c r="AO34" s="61">
        <v>4139</v>
      </c>
      <c r="AP34" s="63">
        <f>AO34*100/D34</f>
        <v>6.3793714646814941</v>
      </c>
      <c r="AQ34" s="61">
        <v>4010</v>
      </c>
      <c r="AR34" s="63">
        <f>AQ34*100/D34</f>
        <v>6.1805459225351029</v>
      </c>
      <c r="AS34" s="61">
        <v>3861</v>
      </c>
      <c r="AT34" s="63">
        <f>AS34*100/D34</f>
        <v>5.9508947149396585</v>
      </c>
      <c r="AU34" s="61">
        <v>4010</v>
      </c>
      <c r="AV34" s="63">
        <f>AU34*100/D34</f>
        <v>6.1805459225351029</v>
      </c>
      <c r="AW34" s="62">
        <f>F34-H34</f>
        <v>0.71669672169047871</v>
      </c>
      <c r="AX34" s="61">
        <v>3742</v>
      </c>
      <c r="AY34" s="63">
        <f>AX34*100/D34</f>
        <v>5.7674820055177944</v>
      </c>
      <c r="AZ34" s="65">
        <f>AY34-BB34</f>
        <v>0.51787117954408846</v>
      </c>
      <c r="BA34" s="60">
        <v>3406</v>
      </c>
      <c r="BB34" s="66">
        <f>BA34*100/D34</f>
        <v>5.249610825973706</v>
      </c>
      <c r="BC34" s="61">
        <v>1965</v>
      </c>
      <c r="BD34" s="67">
        <f>BC34*100/B34</f>
        <v>3.8091730314426395</v>
      </c>
      <c r="BE34" s="61">
        <v>1943</v>
      </c>
      <c r="BF34" s="67">
        <f>BE34*100/B34</f>
        <v>3.7665258015740704</v>
      </c>
      <c r="BG34" s="61">
        <v>1906</v>
      </c>
      <c r="BH34" s="67">
        <f>BG34*100/B34</f>
        <v>3.6948009149769319</v>
      </c>
      <c r="BI34" s="61">
        <v>1879</v>
      </c>
      <c r="BJ34" s="67">
        <f>BI34*100/B34</f>
        <v>3.6424611328655061</v>
      </c>
      <c r="BK34" s="61">
        <v>64</v>
      </c>
      <c r="BL34" s="67">
        <f>BK34*100/B34</f>
        <v>0.12406466870856434</v>
      </c>
      <c r="BM34" s="61">
        <v>64</v>
      </c>
      <c r="BN34" s="67">
        <f>BM34*100/B34</f>
        <v>0.12406466870856434</v>
      </c>
      <c r="BO34" s="61">
        <v>64</v>
      </c>
      <c r="BP34" s="67">
        <f>BO34*100/B34</f>
        <v>0.12406466870856434</v>
      </c>
      <c r="BQ34" s="61">
        <v>65</v>
      </c>
      <c r="BR34" s="67">
        <f>BQ34*100/B34</f>
        <v>0.12600317915713566</v>
      </c>
      <c r="BS34" s="61">
        <v>64</v>
      </c>
      <c r="BT34" s="67">
        <f>BS34*100/B34</f>
        <v>0.12406466870856434</v>
      </c>
      <c r="BU34" s="61">
        <v>60</v>
      </c>
      <c r="BV34" s="67">
        <f>BU34*100/B34</f>
        <v>0.11631062691427907</v>
      </c>
      <c r="BW34" s="61">
        <v>57</v>
      </c>
      <c r="BX34" s="67">
        <f>BW34*100/B34</f>
        <v>0.11049509556856511</v>
      </c>
      <c r="BY34" s="61">
        <v>54</v>
      </c>
      <c r="BZ34" s="67">
        <f>BY34*100/B34</f>
        <v>0.10467956422285116</v>
      </c>
      <c r="CA34" s="61">
        <v>52</v>
      </c>
      <c r="CB34" s="67">
        <f>CA34*100/B34</f>
        <v>0.10080254332570852</v>
      </c>
      <c r="CC34" s="61">
        <v>50</v>
      </c>
      <c r="CD34" s="67">
        <f>CC34*100/B34</f>
        <v>9.6925522428565891E-2</v>
      </c>
      <c r="CE34" s="61">
        <v>32</v>
      </c>
      <c r="CF34" s="68">
        <f>CE34*100/B34</f>
        <v>6.2032334354282168E-2</v>
      </c>
      <c r="CG34" s="91">
        <v>50</v>
      </c>
      <c r="CH34" s="67">
        <f>CG34*100/B34</f>
        <v>9.6925522428565891E-2</v>
      </c>
      <c r="CI34" s="71">
        <f>BB34-BD34</f>
        <v>1.4404377945310665</v>
      </c>
      <c r="CJ34" s="69">
        <f>D34*0.25</f>
        <v>16220.25</v>
      </c>
      <c r="CK34" s="72">
        <f t="shared" si="0"/>
        <v>10106.25</v>
      </c>
    </row>
    <row r="35" spans="1:89" x14ac:dyDescent="0.25">
      <c r="A35" s="89" t="s">
        <v>112</v>
      </c>
      <c r="B35" s="61">
        <v>6429</v>
      </c>
      <c r="C35" s="90">
        <v>26906</v>
      </c>
      <c r="D35" s="93">
        <f>SUM(B35+C35)</f>
        <v>33335</v>
      </c>
      <c r="E35" s="93">
        <v>3075</v>
      </c>
      <c r="F35" s="62">
        <f>E35/D35*100</f>
        <v>9.2245387730613473</v>
      </c>
      <c r="G35" s="93">
        <v>2826</v>
      </c>
      <c r="H35" s="62">
        <f>G35/D35*100</f>
        <v>8.4775761211939393</v>
      </c>
      <c r="I35" s="93">
        <v>2778</v>
      </c>
      <c r="J35" s="62">
        <f>I35/D35*100</f>
        <v>8.3335833208339576</v>
      </c>
      <c r="K35" s="93">
        <v>2680</v>
      </c>
      <c r="L35" s="62">
        <f>K35/D35*100</f>
        <v>8.039598020098996</v>
      </c>
      <c r="M35" s="93">
        <v>2552</v>
      </c>
      <c r="N35" s="62">
        <f>M35/D35*100</f>
        <v>7.6556172191390441</v>
      </c>
      <c r="O35" s="93">
        <v>2388</v>
      </c>
      <c r="P35" s="62">
        <f>O35/D35*100</f>
        <v>7.1636418179091041</v>
      </c>
      <c r="Q35" s="64">
        <v>2325</v>
      </c>
      <c r="R35" s="94">
        <f>Q35/D35*100</f>
        <v>6.9746512674366281</v>
      </c>
      <c r="S35" s="92">
        <v>1962</v>
      </c>
      <c r="T35" s="62">
        <f>S35/D35*100</f>
        <v>5.8857057147142644</v>
      </c>
      <c r="U35" s="64">
        <v>1887</v>
      </c>
      <c r="V35" s="62">
        <f>U35/D35*100</f>
        <v>5.660716964151792</v>
      </c>
      <c r="W35" s="64">
        <v>1807</v>
      </c>
      <c r="X35" s="62">
        <f>W35/D35*100</f>
        <v>5.4207289635518228</v>
      </c>
      <c r="Y35" s="64">
        <v>1772</v>
      </c>
      <c r="Z35" s="62">
        <f>Y35/D35*100</f>
        <v>5.3157342132893355</v>
      </c>
      <c r="AA35" s="64">
        <v>1751</v>
      </c>
      <c r="AB35" s="63">
        <f>AA35/D35*100</f>
        <v>5.2527373631318435</v>
      </c>
      <c r="AC35" s="64">
        <v>1723</v>
      </c>
      <c r="AD35" s="63">
        <f>AC35/D35*100</f>
        <v>5.1687415629218538</v>
      </c>
      <c r="AE35" s="64">
        <v>1666</v>
      </c>
      <c r="AF35" s="63">
        <f>AE35/D35*100</f>
        <v>4.9977501124943746</v>
      </c>
      <c r="AG35" s="64">
        <v>1619</v>
      </c>
      <c r="AH35" s="63">
        <f>AG35/D35*100</f>
        <v>4.8567571621418928</v>
      </c>
      <c r="AI35" s="64">
        <v>1541</v>
      </c>
      <c r="AJ35" s="63">
        <f>AI35*100/D35</f>
        <v>4.6227688615569225</v>
      </c>
      <c r="AK35" s="64">
        <v>1415</v>
      </c>
      <c r="AL35" s="63">
        <f>AK35*100/D35</f>
        <v>4.2447877606119695</v>
      </c>
      <c r="AM35" s="64">
        <v>1378</v>
      </c>
      <c r="AN35" s="63">
        <f>AM35*100/D35</f>
        <v>4.1337933103344833</v>
      </c>
      <c r="AO35" s="64">
        <v>1334</v>
      </c>
      <c r="AP35" s="63">
        <f>AO35*100/D35</f>
        <v>4.0017999100044994</v>
      </c>
      <c r="AQ35" s="64">
        <v>1233</v>
      </c>
      <c r="AR35" s="63">
        <f>AQ35*100/D35</f>
        <v>3.6988150592470377</v>
      </c>
      <c r="AS35" s="64">
        <v>1136</v>
      </c>
      <c r="AT35" s="63">
        <f>AS35*100/D35</f>
        <v>3.4078296085195738</v>
      </c>
      <c r="AU35" s="64">
        <v>1233</v>
      </c>
      <c r="AV35" s="63">
        <f>AU35*100/D35</f>
        <v>3.6988150592470377</v>
      </c>
      <c r="AW35" s="62">
        <f>F35-H35</f>
        <v>0.74696265186740796</v>
      </c>
      <c r="AX35" s="64">
        <v>1036</v>
      </c>
      <c r="AY35" s="63">
        <f>AX35*100/D35</f>
        <v>3.1078446077696116</v>
      </c>
      <c r="AZ35" s="65">
        <f>AY35-BB35</f>
        <v>0.59397030148492602</v>
      </c>
      <c r="BA35" s="73">
        <v>838</v>
      </c>
      <c r="BB35" s="66">
        <f>BA35*100/D35</f>
        <v>2.5138743062846856</v>
      </c>
      <c r="BC35" s="73"/>
      <c r="BD35" s="74"/>
      <c r="BE35" s="73"/>
      <c r="BF35" s="74"/>
      <c r="BG35" s="73"/>
      <c r="BH35" s="74"/>
      <c r="BI35" s="73"/>
      <c r="BJ35" s="74"/>
      <c r="BK35" s="73"/>
      <c r="BL35" s="73"/>
      <c r="BM35" s="73"/>
      <c r="BN35" s="74"/>
      <c r="BO35" s="73"/>
      <c r="BP35" s="74"/>
      <c r="BQ35" s="73"/>
      <c r="BR35" s="74"/>
      <c r="BS35" s="73"/>
      <c r="BT35" s="73"/>
      <c r="BU35" s="73"/>
      <c r="BV35" s="75"/>
      <c r="BW35" s="73"/>
      <c r="BX35" s="75"/>
      <c r="BY35" s="73"/>
      <c r="BZ35" s="74"/>
      <c r="CA35" s="73"/>
      <c r="CB35" s="74"/>
      <c r="CC35" s="73"/>
      <c r="CD35" s="73"/>
      <c r="CE35" s="73"/>
      <c r="CF35" s="76"/>
      <c r="CG35" s="77"/>
      <c r="CH35" s="76"/>
      <c r="CI35" s="75"/>
      <c r="CJ35" s="69">
        <f>D35*0.25</f>
        <v>8333.75</v>
      </c>
      <c r="CK35" s="72">
        <f t="shared" si="0"/>
        <v>5258.75</v>
      </c>
    </row>
    <row r="36" spans="1:89" x14ac:dyDescent="0.25">
      <c r="A36" s="89" t="s">
        <v>111</v>
      </c>
      <c r="B36" s="61">
        <v>1020</v>
      </c>
      <c r="C36" s="90">
        <v>14292</v>
      </c>
      <c r="D36" s="93">
        <f>SUM(B36+C36)</f>
        <v>15312</v>
      </c>
      <c r="E36" s="93">
        <v>1403</v>
      </c>
      <c r="F36" s="62">
        <f>E36/D36*100</f>
        <v>9.162748171368861</v>
      </c>
      <c r="G36" s="93">
        <v>1266</v>
      </c>
      <c r="H36" s="62">
        <f>G36/D36*100</f>
        <v>8.2680250783699059</v>
      </c>
      <c r="I36" s="93">
        <v>1253</v>
      </c>
      <c r="J36" s="62">
        <f>I36/D36*100</f>
        <v>8.1831243469174506</v>
      </c>
      <c r="K36" s="93">
        <v>1234</v>
      </c>
      <c r="L36" s="62">
        <f>K36/D36*100</f>
        <v>8.0590386624869375</v>
      </c>
      <c r="M36" s="93">
        <v>1198</v>
      </c>
      <c r="N36" s="62">
        <f>M36/D36*100</f>
        <v>7.8239289446185998</v>
      </c>
      <c r="O36" s="93">
        <v>1184</v>
      </c>
      <c r="P36" s="62">
        <f>O36/D36*100</f>
        <v>7.7324973876698007</v>
      </c>
      <c r="Q36" s="64">
        <v>1156</v>
      </c>
      <c r="R36" s="94">
        <f>Q36/D36*100</f>
        <v>7.5496342737722042</v>
      </c>
      <c r="S36" s="64">
        <v>1090</v>
      </c>
      <c r="T36" s="94">
        <f>S36/D36*100</f>
        <v>7.1185997910135841</v>
      </c>
      <c r="U36" s="64">
        <v>955</v>
      </c>
      <c r="V36" s="62">
        <f>U36/D36*100</f>
        <v>6.236938349007314</v>
      </c>
      <c r="W36" s="64">
        <v>939</v>
      </c>
      <c r="X36" s="62">
        <f>W36/D36*100</f>
        <v>6.1324451410658307</v>
      </c>
      <c r="Y36" s="64">
        <v>925</v>
      </c>
      <c r="Z36" s="62">
        <f>Y36/D36*100</f>
        <v>6.0410135841170325</v>
      </c>
      <c r="AA36" s="64">
        <v>913</v>
      </c>
      <c r="AB36" s="63">
        <f>AA36/D36*100</f>
        <v>5.9626436781609193</v>
      </c>
      <c r="AC36" s="64">
        <v>899</v>
      </c>
      <c r="AD36" s="63">
        <f>AC36/D36*100</f>
        <v>5.8712121212121211</v>
      </c>
      <c r="AE36" s="64">
        <v>874</v>
      </c>
      <c r="AF36" s="63">
        <f>AE36/D36*100</f>
        <v>5.7079414838035527</v>
      </c>
      <c r="AG36" s="64">
        <v>851</v>
      </c>
      <c r="AH36" s="63">
        <f>AG36/D36*100</f>
        <v>5.5577324973876703</v>
      </c>
      <c r="AI36" s="64">
        <v>817</v>
      </c>
      <c r="AJ36" s="63">
        <f>AI36*100/D36</f>
        <v>5.3356844305120168</v>
      </c>
      <c r="AK36" s="64">
        <v>796</v>
      </c>
      <c r="AL36" s="63">
        <f>AK36*100/D36</f>
        <v>5.1985370950888194</v>
      </c>
      <c r="AM36" s="64">
        <v>776</v>
      </c>
      <c r="AN36" s="63">
        <f>AM36*100/D36</f>
        <v>5.0679205851619642</v>
      </c>
      <c r="AO36" s="64">
        <v>767</v>
      </c>
      <c r="AP36" s="63">
        <f>AO36*100/D36</f>
        <v>5.00914315569488</v>
      </c>
      <c r="AQ36" s="64">
        <v>717</v>
      </c>
      <c r="AR36" s="63">
        <f>AQ36*100/D36</f>
        <v>4.6826018808777432</v>
      </c>
      <c r="AS36" s="64">
        <v>677</v>
      </c>
      <c r="AT36" s="63">
        <f>AS36*100/D36</f>
        <v>4.4213688610240336</v>
      </c>
      <c r="AU36" s="64">
        <v>717</v>
      </c>
      <c r="AV36" s="63">
        <f>AU36*100/D36</f>
        <v>4.6826018808777432</v>
      </c>
      <c r="AW36" s="62">
        <f>F36-H36</f>
        <v>0.89472309299895514</v>
      </c>
      <c r="AX36" s="64">
        <v>635</v>
      </c>
      <c r="AY36" s="63">
        <f>AX36*100/D36</f>
        <v>4.1470741901776389</v>
      </c>
      <c r="AZ36" s="65">
        <f>AY36-BB36</f>
        <v>0.65308254963427403</v>
      </c>
      <c r="BA36" s="73">
        <v>535</v>
      </c>
      <c r="BB36" s="66">
        <f>BA36*100/D36</f>
        <v>3.4939916405433649</v>
      </c>
      <c r="BC36" s="73"/>
      <c r="BD36" s="74"/>
      <c r="BE36" s="73"/>
      <c r="BF36" s="74"/>
      <c r="BG36" s="73"/>
      <c r="BH36" s="74"/>
      <c r="BI36" s="73"/>
      <c r="BJ36" s="74"/>
      <c r="BK36" s="73"/>
      <c r="BL36" s="73"/>
      <c r="BM36" s="73"/>
      <c r="BN36" s="74"/>
      <c r="BO36" s="73"/>
      <c r="BP36" s="74"/>
      <c r="BQ36" s="73"/>
      <c r="BR36" s="74"/>
      <c r="BS36" s="73"/>
      <c r="BT36" s="73"/>
      <c r="BU36" s="73"/>
      <c r="BV36" s="75"/>
      <c r="BW36" s="73"/>
      <c r="BX36" s="75"/>
      <c r="BY36" s="73"/>
      <c r="BZ36" s="74"/>
      <c r="CA36" s="73"/>
      <c r="CB36" s="74"/>
      <c r="CC36" s="73"/>
      <c r="CD36" s="73"/>
      <c r="CE36" s="73"/>
      <c r="CF36" s="76"/>
      <c r="CG36" s="77"/>
      <c r="CH36" s="76"/>
      <c r="CI36" s="75"/>
      <c r="CJ36" s="69">
        <f>D36*0.25</f>
        <v>3828</v>
      </c>
      <c r="CK36" s="72">
        <f t="shared" si="0"/>
        <v>2425</v>
      </c>
    </row>
    <row r="37" spans="1:89" x14ac:dyDescent="0.25">
      <c r="A37" s="89" t="s">
        <v>108</v>
      </c>
      <c r="B37" s="61">
        <v>2730</v>
      </c>
      <c r="C37" s="90">
        <v>9788</v>
      </c>
      <c r="D37" s="93">
        <f>SUM(B37+C37)</f>
        <v>12518</v>
      </c>
      <c r="E37" s="93">
        <v>1117</v>
      </c>
      <c r="F37" s="62">
        <f>E37/D37*100</f>
        <v>8.9231506630452149</v>
      </c>
      <c r="G37" s="93">
        <v>1076</v>
      </c>
      <c r="H37" s="62">
        <f>G37/D37*100</f>
        <v>8.5956223038824096</v>
      </c>
      <c r="I37" s="93">
        <v>1062</v>
      </c>
      <c r="J37" s="62">
        <f>I37/D37*100</f>
        <v>8.4837833519731589</v>
      </c>
      <c r="K37" s="93">
        <v>1049</v>
      </c>
      <c r="L37" s="62">
        <f>K37/D37*100</f>
        <v>8.3799328966288549</v>
      </c>
      <c r="M37" s="93">
        <v>1034</v>
      </c>
      <c r="N37" s="62">
        <f>M37/D37*100</f>
        <v>8.2601054481546576</v>
      </c>
      <c r="O37" s="93">
        <v>1027</v>
      </c>
      <c r="P37" s="62">
        <f>O37/D37*100</f>
        <v>8.2041859722000314</v>
      </c>
      <c r="Q37" s="64">
        <v>1014</v>
      </c>
      <c r="R37" s="94">
        <f>Q37/D37*100</f>
        <v>8.1003355168557274</v>
      </c>
      <c r="S37" s="96">
        <v>967</v>
      </c>
      <c r="T37" s="62">
        <f>S37/D37*100</f>
        <v>7.7248761783032434</v>
      </c>
      <c r="U37" s="96">
        <v>956</v>
      </c>
      <c r="V37" s="62">
        <f>U37/D37*100</f>
        <v>7.6370027160888325</v>
      </c>
      <c r="W37" s="96">
        <v>953</v>
      </c>
      <c r="X37" s="62">
        <f>W37/D37*100</f>
        <v>7.6130372263939927</v>
      </c>
      <c r="Y37" s="96">
        <v>943</v>
      </c>
      <c r="Z37" s="62">
        <f>Y37/D37*100</f>
        <v>7.5331522607445276</v>
      </c>
      <c r="AA37" s="96">
        <v>938</v>
      </c>
      <c r="AB37" s="63">
        <f>AA37/D37*100</f>
        <v>7.4932097779197964</v>
      </c>
      <c r="AC37" s="96">
        <v>932</v>
      </c>
      <c r="AD37" s="63">
        <f>AC37/D37*100</f>
        <v>7.4452787985301168</v>
      </c>
      <c r="AE37" s="96">
        <v>919</v>
      </c>
      <c r="AF37" s="63">
        <f>AE37/D37*100</f>
        <v>7.3414283431858127</v>
      </c>
      <c r="AG37" s="96">
        <v>907</v>
      </c>
      <c r="AH37" s="63">
        <f>AG37/D37*100</f>
        <v>7.2455663844064544</v>
      </c>
      <c r="AI37" s="96">
        <v>892</v>
      </c>
      <c r="AJ37" s="63">
        <f>AI37*100/D37</f>
        <v>7.1257389359322572</v>
      </c>
      <c r="AK37" s="96">
        <v>880</v>
      </c>
      <c r="AL37" s="63">
        <f>AK37*100/D37</f>
        <v>7.0298769771528997</v>
      </c>
      <c r="AM37" s="96">
        <v>873</v>
      </c>
      <c r="AN37" s="63">
        <f>AM37*100/D37</f>
        <v>6.9739575011982744</v>
      </c>
      <c r="AO37" s="96">
        <v>841</v>
      </c>
      <c r="AP37" s="63">
        <f>AO37*100/D37</f>
        <v>6.7183256111199876</v>
      </c>
      <c r="AQ37" s="96">
        <v>807</v>
      </c>
      <c r="AR37" s="63">
        <f>AQ37*100/D37</f>
        <v>6.4467167279118067</v>
      </c>
      <c r="AS37" s="64">
        <v>779</v>
      </c>
      <c r="AT37" s="63">
        <f>AS37*100/D37</f>
        <v>6.2230388240933054</v>
      </c>
      <c r="AU37" s="96">
        <v>807</v>
      </c>
      <c r="AV37" s="63">
        <f>AU37*100/D37</f>
        <v>6.4467167279118067</v>
      </c>
      <c r="AW37" s="62">
        <f>F37-H37</f>
        <v>0.32752835916280532</v>
      </c>
      <c r="AX37" s="64">
        <v>713</v>
      </c>
      <c r="AY37" s="63">
        <f>AX37*100/D37</f>
        <v>5.6957980508068378</v>
      </c>
      <c r="AZ37" s="65">
        <f>AY37-BB37</f>
        <v>1.3660329126058475</v>
      </c>
      <c r="BA37" s="73">
        <v>542</v>
      </c>
      <c r="BB37" s="66">
        <f>BA37*100/D37</f>
        <v>4.3297651382009903</v>
      </c>
      <c r="BC37" s="73"/>
      <c r="BD37" s="74"/>
      <c r="BE37" s="73"/>
      <c r="BF37" s="74"/>
      <c r="BG37" s="73"/>
      <c r="BH37" s="74"/>
      <c r="BI37" s="73"/>
      <c r="BJ37" s="74"/>
      <c r="BK37" s="73"/>
      <c r="BL37" s="73"/>
      <c r="BM37" s="73"/>
      <c r="BN37" s="74"/>
      <c r="BO37" s="73"/>
      <c r="BP37" s="74"/>
      <c r="BQ37" s="73"/>
      <c r="BR37" s="74"/>
      <c r="BS37" s="73"/>
      <c r="BT37" s="73"/>
      <c r="BU37" s="73"/>
      <c r="BV37" s="75"/>
      <c r="BW37" s="73"/>
      <c r="BX37" s="75"/>
      <c r="BY37" s="73"/>
      <c r="BZ37" s="74"/>
      <c r="CA37" s="73"/>
      <c r="CB37" s="74"/>
      <c r="CC37" s="73"/>
      <c r="CD37" s="73"/>
      <c r="CE37" s="73"/>
      <c r="CF37" s="76"/>
      <c r="CG37" s="77"/>
      <c r="CH37" s="76"/>
      <c r="CI37" s="75"/>
      <c r="CJ37" s="69">
        <f>D37*0.25</f>
        <v>3129.5</v>
      </c>
      <c r="CK37" s="72">
        <f t="shared" si="0"/>
        <v>2012.5</v>
      </c>
    </row>
    <row r="38" spans="1:89" x14ac:dyDescent="0.25">
      <c r="A38" s="89" t="s">
        <v>113</v>
      </c>
      <c r="B38" s="61">
        <v>11773</v>
      </c>
      <c r="C38" s="90">
        <v>7514</v>
      </c>
      <c r="D38" s="93">
        <f>SUM(B38+C38)</f>
        <v>19287</v>
      </c>
      <c r="E38" s="93">
        <v>1552</v>
      </c>
      <c r="F38" s="62">
        <f>E38/D38*100</f>
        <v>8.0468709493441182</v>
      </c>
      <c r="G38" s="93">
        <v>1461</v>
      </c>
      <c r="H38" s="62">
        <f>G38/D38*100</f>
        <v>7.5750505521854095</v>
      </c>
      <c r="I38" s="93">
        <v>1438</v>
      </c>
      <c r="J38" s="62">
        <f>I38/D38*100</f>
        <v>7.4557992430134297</v>
      </c>
      <c r="K38" s="93">
        <v>1421</v>
      </c>
      <c r="L38" s="62">
        <f>K38/D38*100</f>
        <v>7.3676569710167463</v>
      </c>
      <c r="M38" s="93">
        <v>1395</v>
      </c>
      <c r="N38" s="62">
        <f>M38/D38*100</f>
        <v>7.2328511432571156</v>
      </c>
      <c r="O38" s="93">
        <v>1372</v>
      </c>
      <c r="P38" s="62">
        <f>O38/D38*100</f>
        <v>7.113599834085135</v>
      </c>
      <c r="Q38" s="64">
        <v>1339</v>
      </c>
      <c r="R38" s="94">
        <f>Q38/D38*100</f>
        <v>6.9425001296209876</v>
      </c>
      <c r="S38" s="64">
        <v>1219</v>
      </c>
      <c r="T38" s="62">
        <f>S38/D38*100</f>
        <v>6.320319386115</v>
      </c>
      <c r="U38" s="64">
        <v>1203</v>
      </c>
      <c r="V38" s="62">
        <f>U38/D38*100</f>
        <v>6.2373619536475351</v>
      </c>
      <c r="W38" s="64">
        <v>1192</v>
      </c>
      <c r="X38" s="62">
        <f>W38/D38*100</f>
        <v>6.1803287188261526</v>
      </c>
      <c r="Y38" s="64">
        <v>1178</v>
      </c>
      <c r="Z38" s="62">
        <f>Y38/D38*100</f>
        <v>6.1077409654171202</v>
      </c>
      <c r="AA38" s="64">
        <v>1171</v>
      </c>
      <c r="AB38" s="63">
        <f>AA38/D38*100</f>
        <v>6.0714470887126044</v>
      </c>
      <c r="AC38" s="64">
        <v>1160</v>
      </c>
      <c r="AD38" s="63">
        <f>AC38/D38*100</f>
        <v>6.014413853891222</v>
      </c>
      <c r="AE38" s="64">
        <v>1125</v>
      </c>
      <c r="AF38" s="63">
        <f>AE38/D38*100</f>
        <v>5.8329444703686422</v>
      </c>
      <c r="AG38" s="64">
        <v>1094</v>
      </c>
      <c r="AH38" s="63">
        <f>AG38/D38*100</f>
        <v>5.672214444962929</v>
      </c>
      <c r="AI38" s="64">
        <v>1058</v>
      </c>
      <c r="AJ38" s="63">
        <f>AI38*100/D38</f>
        <v>5.4855602219111317</v>
      </c>
      <c r="AK38" s="64">
        <v>1027</v>
      </c>
      <c r="AL38" s="63">
        <f>AK38*100/D38</f>
        <v>5.3248301965054186</v>
      </c>
      <c r="AM38" s="64">
        <v>1001</v>
      </c>
      <c r="AN38" s="63">
        <f>AM38*100/D38</f>
        <v>5.190024368745787</v>
      </c>
      <c r="AO38" s="64">
        <v>994</v>
      </c>
      <c r="AP38" s="63">
        <f>AO38*100/D38</f>
        <v>5.1537304920412712</v>
      </c>
      <c r="AQ38" s="64">
        <v>947</v>
      </c>
      <c r="AR38" s="63">
        <f>AQ38*100/D38</f>
        <v>4.9100430341680923</v>
      </c>
      <c r="AS38" s="64">
        <v>908</v>
      </c>
      <c r="AT38" s="63">
        <f>AS38*100/D38</f>
        <v>4.7078342925286458</v>
      </c>
      <c r="AU38" s="64">
        <v>947</v>
      </c>
      <c r="AV38" s="63">
        <f>AU38*100/D38</f>
        <v>4.9100430341680923</v>
      </c>
      <c r="AW38" s="62">
        <f>F38-H38</f>
        <v>0.47182039715870872</v>
      </c>
      <c r="AX38" s="64">
        <v>883</v>
      </c>
      <c r="AY38" s="63">
        <f>AX38*100/D38</f>
        <v>4.5782133042982318</v>
      </c>
      <c r="AZ38" s="65">
        <f>AY38-BB38</f>
        <v>0.3784932856328096</v>
      </c>
      <c r="BA38" s="73">
        <v>810</v>
      </c>
      <c r="BB38" s="66">
        <f>BA38*100/D38</f>
        <v>4.1997200186654222</v>
      </c>
      <c r="BC38" s="73"/>
      <c r="BD38" s="74"/>
      <c r="BE38" s="73"/>
      <c r="BF38" s="74"/>
      <c r="BG38" s="73"/>
      <c r="BH38" s="74"/>
      <c r="BI38" s="73"/>
      <c r="BJ38" s="74"/>
      <c r="BK38" s="73"/>
      <c r="BL38" s="73"/>
      <c r="BM38" s="73"/>
      <c r="BN38" s="74"/>
      <c r="BO38" s="73"/>
      <c r="BP38" s="74"/>
      <c r="BQ38" s="73"/>
      <c r="BR38" s="74"/>
      <c r="BS38" s="73"/>
      <c r="BT38" s="73"/>
      <c r="BU38" s="73"/>
      <c r="BV38" s="75"/>
      <c r="BW38" s="73"/>
      <c r="BX38" s="75"/>
      <c r="BY38" s="73"/>
      <c r="BZ38" s="74"/>
      <c r="CA38" s="73"/>
      <c r="CB38" s="74"/>
      <c r="CC38" s="73"/>
      <c r="CD38" s="73"/>
      <c r="CE38" s="73"/>
      <c r="CF38" s="76"/>
      <c r="CG38" s="77"/>
      <c r="CH38" s="76"/>
      <c r="CI38" s="75"/>
      <c r="CJ38" s="69">
        <f>D38*0.25</f>
        <v>4821.75</v>
      </c>
      <c r="CK38" s="72">
        <f t="shared" si="0"/>
        <v>3269.75</v>
      </c>
    </row>
    <row r="39" spans="1:89" x14ac:dyDescent="0.25">
      <c r="A39" s="89" t="s">
        <v>115</v>
      </c>
      <c r="B39" s="61">
        <v>160</v>
      </c>
      <c r="C39" s="90">
        <v>2543</v>
      </c>
      <c r="D39" s="93">
        <f>SUM(B39+C39)</f>
        <v>2703</v>
      </c>
      <c r="E39" s="93">
        <v>216</v>
      </c>
      <c r="F39" s="62">
        <f>E39/D39*100</f>
        <v>7.9911209766925646</v>
      </c>
      <c r="G39" s="93">
        <v>202</v>
      </c>
      <c r="H39" s="62">
        <f>G39/D39*100</f>
        <v>7.4731779504254527</v>
      </c>
      <c r="I39" s="93">
        <v>199</v>
      </c>
      <c r="J39" s="62">
        <f>I39/D39*100</f>
        <v>7.3621901590825001</v>
      </c>
      <c r="K39" s="93">
        <v>195</v>
      </c>
      <c r="L39" s="62">
        <f>K39/D39*100</f>
        <v>7.2142064372918977</v>
      </c>
      <c r="M39" s="93">
        <v>191</v>
      </c>
      <c r="N39" s="62">
        <f>M39/D39*100</f>
        <v>7.0662227155012953</v>
      </c>
      <c r="O39" s="93">
        <v>184</v>
      </c>
      <c r="P39" s="62">
        <f>O39/D39*100</f>
        <v>6.8072512023677394</v>
      </c>
      <c r="Q39" s="64">
        <v>167</v>
      </c>
      <c r="R39" s="94">
        <f>Q39/D39*100</f>
        <v>6.1783203847576766</v>
      </c>
      <c r="S39" s="64">
        <v>154</v>
      </c>
      <c r="T39" s="62">
        <f>S39/D39*100</f>
        <v>5.6973732889382172</v>
      </c>
      <c r="U39" s="64">
        <v>151</v>
      </c>
      <c r="V39" s="62">
        <f>U39/D39*100</f>
        <v>5.5863854975952645</v>
      </c>
      <c r="W39" s="64">
        <v>148</v>
      </c>
      <c r="X39" s="62">
        <f>W39/D39*100</f>
        <v>5.4753977062523118</v>
      </c>
      <c r="Y39" s="64">
        <v>144</v>
      </c>
      <c r="Z39" s="62">
        <f>Y39/D39*100</f>
        <v>5.3274139844617086</v>
      </c>
      <c r="AA39" s="64">
        <v>140</v>
      </c>
      <c r="AB39" s="63">
        <f>AA39/D39*100</f>
        <v>5.1794302626711062</v>
      </c>
      <c r="AC39" s="64">
        <v>136</v>
      </c>
      <c r="AD39" s="63">
        <f>AC39/D39*100</f>
        <v>5.0314465408805038</v>
      </c>
      <c r="AE39" s="64">
        <v>134</v>
      </c>
      <c r="AF39" s="63">
        <f>AE39/D39*100</f>
        <v>4.9574546799852017</v>
      </c>
      <c r="AG39" s="64">
        <v>129</v>
      </c>
      <c r="AH39" s="63">
        <f>AG39/D39*100</f>
        <v>4.7724750277469479</v>
      </c>
      <c r="AI39" s="64">
        <v>115</v>
      </c>
      <c r="AJ39" s="63">
        <f>AI39*100/D39</f>
        <v>4.2545320014798369</v>
      </c>
      <c r="AK39" s="64">
        <v>109</v>
      </c>
      <c r="AL39" s="63">
        <f>AK39*100/D39</f>
        <v>4.0325564187939325</v>
      </c>
      <c r="AM39" s="64">
        <v>104</v>
      </c>
      <c r="AN39" s="63">
        <f>AM39*100/D39</f>
        <v>3.847576766555679</v>
      </c>
      <c r="AO39" s="64">
        <v>103</v>
      </c>
      <c r="AP39" s="63">
        <f>AO39*100/D39</f>
        <v>3.810580836108028</v>
      </c>
      <c r="AQ39" s="64">
        <v>98</v>
      </c>
      <c r="AR39" s="63">
        <f>AQ39*100/D39</f>
        <v>3.6256011838697741</v>
      </c>
      <c r="AS39" s="64">
        <v>87</v>
      </c>
      <c r="AT39" s="63">
        <f>AS39*100/D39</f>
        <v>3.2186459489456158</v>
      </c>
      <c r="AU39" s="64">
        <v>98</v>
      </c>
      <c r="AV39" s="63">
        <f>AU39*100/D39</f>
        <v>3.6256011838697741</v>
      </c>
      <c r="AW39" s="62">
        <f>F39-H39</f>
        <v>0.51794302626711186</v>
      </c>
      <c r="AX39" s="64">
        <v>78</v>
      </c>
      <c r="AY39" s="63">
        <f>AX39*100/D39</f>
        <v>2.8856825749167592</v>
      </c>
      <c r="AZ39" s="65">
        <f>AY39-BB39</f>
        <v>1.5908250092489826</v>
      </c>
      <c r="BA39" s="73">
        <v>35</v>
      </c>
      <c r="BB39" s="66">
        <f>BA39*100/D39</f>
        <v>1.2948575656677765</v>
      </c>
      <c r="BC39" s="73"/>
      <c r="BD39" s="74"/>
      <c r="BE39" s="73"/>
      <c r="BF39" s="74"/>
      <c r="BG39" s="73"/>
      <c r="BH39" s="74"/>
      <c r="BI39" s="73"/>
      <c r="BJ39" s="74"/>
      <c r="BK39" s="73"/>
      <c r="BL39" s="73"/>
      <c r="BM39" s="73"/>
      <c r="BN39" s="74"/>
      <c r="BO39" s="73"/>
      <c r="BP39" s="74"/>
      <c r="BQ39" s="73"/>
      <c r="BR39" s="74"/>
      <c r="BS39" s="73"/>
      <c r="BT39" s="73"/>
      <c r="BU39" s="73"/>
      <c r="BV39" s="75"/>
      <c r="BW39" s="73"/>
      <c r="BX39" s="75"/>
      <c r="BY39" s="73"/>
      <c r="BZ39" s="74"/>
      <c r="CA39" s="73"/>
      <c r="CB39" s="74"/>
      <c r="CC39" s="73"/>
      <c r="CD39" s="73"/>
      <c r="CE39" s="73"/>
      <c r="CF39" s="76"/>
      <c r="CG39" s="77"/>
      <c r="CH39" s="76"/>
      <c r="CI39" s="75"/>
      <c r="CJ39" s="69">
        <f>D39*0.25</f>
        <v>675.75</v>
      </c>
      <c r="CK39" s="72">
        <f t="shared" si="0"/>
        <v>459.75</v>
      </c>
    </row>
    <row r="40" spans="1:89" x14ac:dyDescent="0.25">
      <c r="A40" s="89" t="s">
        <v>124</v>
      </c>
      <c r="B40" s="61">
        <v>130</v>
      </c>
      <c r="C40" s="90">
        <v>4957</v>
      </c>
      <c r="D40" s="93">
        <f>SUM(B40+C40)</f>
        <v>5087</v>
      </c>
      <c r="E40" s="93">
        <v>375</v>
      </c>
      <c r="F40" s="62">
        <f>E40/D40*100</f>
        <v>7.3717318655396102</v>
      </c>
      <c r="G40" s="93">
        <v>312</v>
      </c>
      <c r="H40" s="62">
        <f>G40/D40*100</f>
        <v>6.1332809121289564</v>
      </c>
      <c r="I40" s="93">
        <v>283</v>
      </c>
      <c r="J40" s="62">
        <f>I40/D40*100</f>
        <v>5.5632003145272266</v>
      </c>
      <c r="K40" s="93">
        <v>279</v>
      </c>
      <c r="L40" s="62">
        <f>K40/D40*100</f>
        <v>5.4845685079614706</v>
      </c>
      <c r="M40" s="93">
        <v>259</v>
      </c>
      <c r="N40" s="62">
        <f>M40/D40*100</f>
        <v>5.091409475132691</v>
      </c>
      <c r="O40" s="93">
        <v>257</v>
      </c>
      <c r="P40" s="62">
        <f>O40/D40*100</f>
        <v>5.052093571849813</v>
      </c>
      <c r="Q40" s="64">
        <v>253</v>
      </c>
      <c r="R40" s="94">
        <f>Q40/D40*100</f>
        <v>4.9734617652840578</v>
      </c>
      <c r="S40" s="64">
        <v>241</v>
      </c>
      <c r="T40" s="62">
        <f>S40/D40*100</f>
        <v>4.7375663455867896</v>
      </c>
      <c r="U40" s="64">
        <v>236</v>
      </c>
      <c r="V40" s="62">
        <f>U40/D40*100</f>
        <v>4.6392765873795945</v>
      </c>
      <c r="W40" s="64">
        <v>234</v>
      </c>
      <c r="X40" s="62">
        <f>W40/D40*100</f>
        <v>4.5999606840967173</v>
      </c>
      <c r="Y40" s="64">
        <v>228</v>
      </c>
      <c r="Z40" s="62">
        <f>Y40/D40*100</f>
        <v>4.4820129742480832</v>
      </c>
      <c r="AA40" s="64">
        <v>225</v>
      </c>
      <c r="AB40" s="63">
        <f>AA40/D40*100</f>
        <v>4.4230391193237661</v>
      </c>
      <c r="AC40" s="64">
        <v>223</v>
      </c>
      <c r="AD40" s="63">
        <f>AC40/D40*100</f>
        <v>4.3837232160408881</v>
      </c>
      <c r="AE40" s="64">
        <v>218</v>
      </c>
      <c r="AF40" s="63">
        <f>AE40/D40*100</f>
        <v>4.2854334578336939</v>
      </c>
      <c r="AG40" s="64">
        <v>181</v>
      </c>
      <c r="AH40" s="63">
        <f>AG40/D40*100</f>
        <v>3.5580892471004524</v>
      </c>
      <c r="AI40" s="64">
        <v>132</v>
      </c>
      <c r="AJ40" s="63">
        <f>AI40*100/D40</f>
        <v>2.5948496166699431</v>
      </c>
      <c r="AK40" s="64">
        <v>126</v>
      </c>
      <c r="AL40" s="63">
        <f>AK40*100/D40</f>
        <v>2.4769019068213094</v>
      </c>
      <c r="AM40" s="64">
        <v>125</v>
      </c>
      <c r="AN40" s="63">
        <f>AM40*100/D40</f>
        <v>2.4572439551798704</v>
      </c>
      <c r="AO40" s="64">
        <v>125</v>
      </c>
      <c r="AP40" s="63">
        <f>AO40*100/D40</f>
        <v>2.4572439551798704</v>
      </c>
      <c r="AQ40" s="73">
        <v>118</v>
      </c>
      <c r="AR40" s="63">
        <f>AQ39*100/D40</f>
        <v>1.9264792608610182</v>
      </c>
      <c r="AS40" s="64">
        <v>99</v>
      </c>
      <c r="AT40" s="63">
        <f>AS40*100/D40</f>
        <v>1.9461372125024572</v>
      </c>
      <c r="AU40" s="73">
        <v>118</v>
      </c>
      <c r="AV40" s="63">
        <f>AU40*100/D40</f>
        <v>2.3196382936897977</v>
      </c>
      <c r="AW40" s="62">
        <f>F40-H40</f>
        <v>1.2384509534106538</v>
      </c>
      <c r="AX40" s="64">
        <v>68</v>
      </c>
      <c r="AY40" s="63">
        <f>AX40*100/D40</f>
        <v>1.3367407116178494</v>
      </c>
      <c r="AZ40" s="65">
        <f>AY40-BB40</f>
        <v>0.29486927462158441</v>
      </c>
      <c r="BA40" s="73">
        <v>53</v>
      </c>
      <c r="BB40" s="66">
        <f>BA40*100/D40</f>
        <v>1.0418714369962649</v>
      </c>
      <c r="BC40" s="73"/>
      <c r="BD40" s="74"/>
      <c r="BE40" s="73"/>
      <c r="BF40" s="74"/>
      <c r="BG40" s="73"/>
      <c r="BH40" s="74"/>
      <c r="BI40" s="73"/>
      <c r="BJ40" s="74"/>
      <c r="BK40" s="73"/>
      <c r="BL40" s="73"/>
      <c r="BM40" s="73"/>
      <c r="BN40" s="74"/>
      <c r="BO40" s="73"/>
      <c r="BP40" s="74"/>
      <c r="BQ40" s="73"/>
      <c r="BR40" s="74"/>
      <c r="BS40" s="73"/>
      <c r="BT40" s="73"/>
      <c r="BU40" s="73"/>
      <c r="BV40" s="75"/>
      <c r="BW40" s="73"/>
      <c r="BX40" s="75"/>
      <c r="BY40" s="73"/>
      <c r="BZ40" s="74"/>
      <c r="CA40" s="73"/>
      <c r="CB40" s="74"/>
      <c r="CC40" s="73"/>
      <c r="CD40" s="73"/>
      <c r="CE40" s="73"/>
      <c r="CF40" s="76"/>
      <c r="CG40" s="77"/>
      <c r="CH40" s="76"/>
      <c r="CI40" s="75"/>
      <c r="CJ40" s="69">
        <f>D40*0.25</f>
        <v>1271.75</v>
      </c>
      <c r="CK40" s="72">
        <f t="shared" si="0"/>
        <v>896.75</v>
      </c>
    </row>
    <row r="41" spans="1:89" x14ac:dyDescent="0.25">
      <c r="A41" s="89" t="s">
        <v>118</v>
      </c>
      <c r="B41" s="61">
        <v>733</v>
      </c>
      <c r="C41" s="90">
        <v>8396</v>
      </c>
      <c r="D41" s="93">
        <f>SUM(B41+C41)</f>
        <v>9129</v>
      </c>
      <c r="E41" s="93">
        <v>653</v>
      </c>
      <c r="F41" s="62">
        <f>E41/D41*100</f>
        <v>7.1530288092890792</v>
      </c>
      <c r="G41" s="93">
        <v>609</v>
      </c>
      <c r="H41" s="62">
        <f>G41/D41*100</f>
        <v>6.6710483075911933</v>
      </c>
      <c r="I41" s="93">
        <v>601</v>
      </c>
      <c r="J41" s="62">
        <f>I41/D41*100</f>
        <v>6.583415489100668</v>
      </c>
      <c r="K41" s="93">
        <v>558</v>
      </c>
      <c r="L41" s="62">
        <f>K41/D41*100</f>
        <v>6.1123890897140978</v>
      </c>
      <c r="M41" s="93">
        <v>401</v>
      </c>
      <c r="N41" s="62">
        <f>M41/D41*100</f>
        <v>4.3925950268375509</v>
      </c>
      <c r="O41" s="93">
        <v>398</v>
      </c>
      <c r="P41" s="62">
        <f>O41/D41*100</f>
        <v>4.3597327199036036</v>
      </c>
      <c r="Q41" s="64">
        <v>379</v>
      </c>
      <c r="R41" s="94">
        <f>Q41/D41*100</f>
        <v>4.1516047759886074</v>
      </c>
      <c r="S41" s="64">
        <v>363</v>
      </c>
      <c r="T41" s="62">
        <f>S41/D41*100</f>
        <v>3.9763391390075586</v>
      </c>
      <c r="U41" s="64">
        <v>355</v>
      </c>
      <c r="V41" s="62">
        <f>U41/D41*100</f>
        <v>3.8887063205170338</v>
      </c>
      <c r="W41" s="64">
        <v>353</v>
      </c>
      <c r="X41" s="62">
        <f>W41/D41*100</f>
        <v>3.8667981158944023</v>
      </c>
      <c r="Y41" s="64">
        <v>346</v>
      </c>
      <c r="Z41" s="62">
        <f>Y41/D41*100</f>
        <v>3.7901193997151932</v>
      </c>
      <c r="AA41" s="64">
        <v>342</v>
      </c>
      <c r="AB41" s="63">
        <f>AA41/D41*100</f>
        <v>3.746302990469931</v>
      </c>
      <c r="AC41" s="64">
        <v>336</v>
      </c>
      <c r="AD41" s="63">
        <f>AC41/D41*100</f>
        <v>3.6805783766020372</v>
      </c>
      <c r="AE41" s="64">
        <v>319</v>
      </c>
      <c r="AF41" s="63">
        <f>AE41/D41*100</f>
        <v>3.4943586373096727</v>
      </c>
      <c r="AG41" s="64">
        <v>313</v>
      </c>
      <c r="AH41" s="63">
        <f>AG41/D41*100</f>
        <v>3.4286340234417789</v>
      </c>
      <c r="AI41" s="64">
        <v>295</v>
      </c>
      <c r="AJ41" s="63">
        <f>AI41*100/D41</f>
        <v>3.2314601818380986</v>
      </c>
      <c r="AK41" s="64">
        <v>281</v>
      </c>
      <c r="AL41" s="63">
        <f>AK41*100/D41</f>
        <v>3.07810274947968</v>
      </c>
      <c r="AM41" s="64">
        <v>275</v>
      </c>
      <c r="AN41" s="63">
        <f>AM41*100/D41</f>
        <v>3.0123781356117867</v>
      </c>
      <c r="AO41" s="64">
        <v>270</v>
      </c>
      <c r="AP41" s="63">
        <f>AO41*100/D41</f>
        <v>2.9576076240552087</v>
      </c>
      <c r="AQ41" s="64">
        <v>255</v>
      </c>
      <c r="AR41" s="63">
        <f>AQ41*100/D41</f>
        <v>2.7932960893854748</v>
      </c>
      <c r="AS41" s="64">
        <v>230</v>
      </c>
      <c r="AT41" s="63">
        <f>AS41*100/D41</f>
        <v>2.5194435316025854</v>
      </c>
      <c r="AU41" s="64">
        <v>255</v>
      </c>
      <c r="AV41" s="63">
        <f>AU41*100/D41</f>
        <v>2.7932960893854748</v>
      </c>
      <c r="AW41" s="62">
        <f>F41-H41</f>
        <v>0.48198050169788598</v>
      </c>
      <c r="AX41" s="64">
        <v>207</v>
      </c>
      <c r="AY41" s="63">
        <f>AX41*100/D41</f>
        <v>2.2674991784423266</v>
      </c>
      <c r="AZ41" s="65">
        <f>AY41-BB41</f>
        <v>0.42720999014130778</v>
      </c>
      <c r="BA41" s="73">
        <v>168</v>
      </c>
      <c r="BB41" s="66">
        <f>BA41*100/D41</f>
        <v>1.8402891883010188</v>
      </c>
      <c r="BC41" s="73"/>
      <c r="BD41" s="74"/>
      <c r="BE41" s="73"/>
      <c r="BF41" s="74"/>
      <c r="BG41" s="73"/>
      <c r="BH41" s="74"/>
      <c r="BI41" s="73"/>
      <c r="BJ41" s="74"/>
      <c r="BK41" s="73"/>
      <c r="BL41" s="73"/>
      <c r="BM41" s="73"/>
      <c r="BN41" s="74"/>
      <c r="BO41" s="73"/>
      <c r="BP41" s="74"/>
      <c r="BQ41" s="73"/>
      <c r="BR41" s="74"/>
      <c r="BS41" s="73"/>
      <c r="BT41" s="73"/>
      <c r="BU41" s="73"/>
      <c r="BV41" s="75"/>
      <c r="BW41" s="73"/>
      <c r="BX41" s="75"/>
      <c r="BY41" s="73"/>
      <c r="BZ41" s="74"/>
      <c r="CA41" s="73"/>
      <c r="CB41" s="74"/>
      <c r="CC41" s="73"/>
      <c r="CD41" s="73"/>
      <c r="CE41" s="73"/>
      <c r="CF41" s="76"/>
      <c r="CG41" s="77"/>
      <c r="CH41" s="76"/>
      <c r="CI41" s="75"/>
      <c r="CJ41" s="69">
        <f>D41*0.25</f>
        <v>2282.25</v>
      </c>
      <c r="CK41" s="72">
        <f t="shared" si="0"/>
        <v>1629.25</v>
      </c>
    </row>
    <row r="42" spans="1:89" x14ac:dyDescent="0.25">
      <c r="A42" s="89" t="s">
        <v>117</v>
      </c>
      <c r="B42" s="61">
        <v>3175</v>
      </c>
      <c r="C42" s="90">
        <v>10917</v>
      </c>
      <c r="D42" s="93">
        <f>SUM(B42+C42)</f>
        <v>14092</v>
      </c>
      <c r="E42" s="93">
        <v>982</v>
      </c>
      <c r="F42" s="62">
        <f>E42/D42*100</f>
        <v>6.9684927618506949</v>
      </c>
      <c r="G42" s="93">
        <v>909</v>
      </c>
      <c r="H42" s="62">
        <f>G42/D42*100</f>
        <v>6.4504683508373546</v>
      </c>
      <c r="I42" s="93">
        <v>899</v>
      </c>
      <c r="J42" s="62">
        <f>I42/D42*100</f>
        <v>6.3795061027533349</v>
      </c>
      <c r="K42" s="93">
        <v>884</v>
      </c>
      <c r="L42" s="62">
        <f>K42/D42*100</f>
        <v>6.2730627306273057</v>
      </c>
      <c r="M42" s="93">
        <v>859</v>
      </c>
      <c r="N42" s="62">
        <f>M42/D42*100</f>
        <v>6.0956571104172586</v>
      </c>
      <c r="O42" s="93">
        <v>847</v>
      </c>
      <c r="P42" s="62">
        <f>O42/D42*100</f>
        <v>6.010502412716435</v>
      </c>
      <c r="Q42" s="64">
        <v>835</v>
      </c>
      <c r="R42" s="94">
        <f>Q42/D42*100</f>
        <v>5.9253477150156115</v>
      </c>
      <c r="S42" s="64">
        <v>797</v>
      </c>
      <c r="T42" s="62">
        <f>S42/D42*100</f>
        <v>5.6556911722963381</v>
      </c>
      <c r="U42" s="64">
        <v>761</v>
      </c>
      <c r="V42" s="62">
        <f>U42/D42*100</f>
        <v>5.4002270791938685</v>
      </c>
      <c r="W42" s="64">
        <v>746</v>
      </c>
      <c r="X42" s="62">
        <f>W42/D42*100</f>
        <v>5.2937837070678402</v>
      </c>
      <c r="Y42" s="64">
        <v>733</v>
      </c>
      <c r="Z42" s="62">
        <f>Y42/D42*100</f>
        <v>5.2015327845586148</v>
      </c>
      <c r="AA42" s="64">
        <v>723</v>
      </c>
      <c r="AB42" s="63">
        <f>AA42/D42*100</f>
        <v>5.1305705364745959</v>
      </c>
      <c r="AC42" s="64">
        <v>715</v>
      </c>
      <c r="AD42" s="63">
        <f>AC42/D42*100</f>
        <v>5.07380073800738</v>
      </c>
      <c r="AE42" s="64">
        <v>691</v>
      </c>
      <c r="AF42" s="63">
        <f>AE42/D42*100</f>
        <v>4.9034913426057338</v>
      </c>
      <c r="AG42" s="64">
        <v>672</v>
      </c>
      <c r="AH42" s="63">
        <f>AG42/D42*100</f>
        <v>4.7686630712460971</v>
      </c>
      <c r="AI42" s="64">
        <v>639</v>
      </c>
      <c r="AJ42" s="63">
        <f>AI42*100/D42</f>
        <v>4.5344876525688331</v>
      </c>
      <c r="AK42" s="64">
        <v>612</v>
      </c>
      <c r="AL42" s="63">
        <f>AK42*100/D42</f>
        <v>4.3428895827419813</v>
      </c>
      <c r="AM42" s="64">
        <v>601</v>
      </c>
      <c r="AN42" s="63">
        <f>AM42*100/D42</f>
        <v>4.2648311098495597</v>
      </c>
      <c r="AO42" s="64">
        <v>589</v>
      </c>
      <c r="AP42" s="63">
        <f>AO42*100/D42</f>
        <v>4.1796764121487371</v>
      </c>
      <c r="AQ42" s="64">
        <v>557</v>
      </c>
      <c r="AR42" s="63">
        <f>AQ42*100/D42</f>
        <v>3.952597218279875</v>
      </c>
      <c r="AS42" s="64">
        <v>528</v>
      </c>
      <c r="AT42" s="63">
        <f>AS42*100/D42</f>
        <v>3.746806698836219</v>
      </c>
      <c r="AU42" s="64">
        <v>557</v>
      </c>
      <c r="AV42" s="63">
        <f>AU42*100/D42</f>
        <v>3.952597218279875</v>
      </c>
      <c r="AW42" s="62">
        <f>F42-H42</f>
        <v>0.51802441101334029</v>
      </c>
      <c r="AX42" s="64">
        <v>490</v>
      </c>
      <c r="AY42" s="63">
        <f>AX42*100/D42</f>
        <v>3.477150156116946</v>
      </c>
      <c r="AZ42" s="65">
        <f>AY42-BB42</f>
        <v>0.57479420948055671</v>
      </c>
      <c r="BA42" s="73">
        <v>409</v>
      </c>
      <c r="BB42" s="66">
        <f>BA42*100/D42</f>
        <v>2.9023559466363893</v>
      </c>
      <c r="BC42" s="73"/>
      <c r="BD42" s="74"/>
      <c r="BE42" s="73"/>
      <c r="BF42" s="74"/>
      <c r="BG42" s="73"/>
      <c r="BH42" s="74"/>
      <c r="BI42" s="73"/>
      <c r="BJ42" s="74"/>
      <c r="BK42" s="73"/>
      <c r="BL42" s="73"/>
      <c r="BM42" s="73"/>
      <c r="BN42" s="74"/>
      <c r="BO42" s="73"/>
      <c r="BP42" s="74"/>
      <c r="BQ42" s="73"/>
      <c r="BR42" s="74"/>
      <c r="BS42" s="73"/>
      <c r="BT42" s="73"/>
      <c r="BU42" s="73"/>
      <c r="BV42" s="75"/>
      <c r="BW42" s="73"/>
      <c r="BX42" s="75"/>
      <c r="BY42" s="73"/>
      <c r="BZ42" s="74"/>
      <c r="CA42" s="73"/>
      <c r="CB42" s="74"/>
      <c r="CC42" s="73"/>
      <c r="CD42" s="73"/>
      <c r="CE42" s="73"/>
      <c r="CF42" s="76"/>
      <c r="CG42" s="77"/>
      <c r="CH42" s="76"/>
      <c r="CI42" s="75"/>
      <c r="CJ42" s="69">
        <f>D42*0.25</f>
        <v>3523</v>
      </c>
      <c r="CK42" s="72">
        <f t="shared" si="0"/>
        <v>2541</v>
      </c>
    </row>
    <row r="43" spans="1:89" x14ac:dyDescent="0.25">
      <c r="A43" s="89" t="s">
        <v>116</v>
      </c>
      <c r="B43" s="61">
        <v>2428</v>
      </c>
      <c r="C43" s="90">
        <v>7748</v>
      </c>
      <c r="D43" s="93">
        <f>SUM(B43+C43)</f>
        <v>10176</v>
      </c>
      <c r="E43" s="93">
        <v>705</v>
      </c>
      <c r="F43" s="62">
        <f>E43/D43*100</f>
        <v>6.9280660377358485</v>
      </c>
      <c r="G43" s="93">
        <v>658</v>
      </c>
      <c r="H43" s="62">
        <f>G43/D43*100</f>
        <v>6.4661949685534594</v>
      </c>
      <c r="I43" s="93">
        <v>655</v>
      </c>
      <c r="J43" s="62">
        <f>I43/D43*100</f>
        <v>6.4367138364779874</v>
      </c>
      <c r="K43" s="93">
        <v>645</v>
      </c>
      <c r="L43" s="62">
        <f>K43/D43*100</f>
        <v>6.3384433962264151</v>
      </c>
      <c r="M43" s="93">
        <v>627</v>
      </c>
      <c r="N43" s="62">
        <f>M43/D43*100</f>
        <v>6.1615566037735849</v>
      </c>
      <c r="O43" s="93">
        <v>621</v>
      </c>
      <c r="P43" s="62">
        <f>O43/D43*100</f>
        <v>6.102594339622641</v>
      </c>
      <c r="Q43" s="64">
        <v>607</v>
      </c>
      <c r="R43" s="94">
        <f>Q43/D43*100</f>
        <v>5.9650157232704402</v>
      </c>
      <c r="S43" s="64">
        <v>582</v>
      </c>
      <c r="T43" s="62">
        <f>S43/D43*100</f>
        <v>5.7193396226415096</v>
      </c>
      <c r="U43" s="64">
        <v>577</v>
      </c>
      <c r="V43" s="62">
        <f>U43/D43*100</f>
        <v>5.670204402515723</v>
      </c>
      <c r="W43" s="64">
        <v>573</v>
      </c>
      <c r="X43" s="62">
        <f>W43/D43*100</f>
        <v>5.6308962264150946</v>
      </c>
      <c r="Y43" s="64">
        <v>563</v>
      </c>
      <c r="Z43" s="62">
        <f>Y43/D43*100</f>
        <v>5.5326257861635222</v>
      </c>
      <c r="AA43" s="64">
        <v>555</v>
      </c>
      <c r="AB43" s="63">
        <f>AA43/D43*100</f>
        <v>5.4540094339622636</v>
      </c>
      <c r="AC43" s="64">
        <v>478</v>
      </c>
      <c r="AD43" s="63">
        <f>AC43/D43*100</f>
        <v>4.6973270440251573</v>
      </c>
      <c r="AE43" s="64">
        <v>469</v>
      </c>
      <c r="AF43" s="63">
        <f>AE43/D43*100</f>
        <v>4.6088836477987423</v>
      </c>
      <c r="AG43" s="61">
        <v>455</v>
      </c>
      <c r="AH43" s="63">
        <f>AG43/D43*100</f>
        <v>4.4713050314465406</v>
      </c>
      <c r="AI43" s="64">
        <v>437</v>
      </c>
      <c r="AJ43" s="63">
        <f>AI43*100/D43</f>
        <v>4.2944182389937104</v>
      </c>
      <c r="AK43" s="64">
        <v>418</v>
      </c>
      <c r="AL43" s="63">
        <f>AK43*100/D43</f>
        <v>4.107704402515723</v>
      </c>
      <c r="AM43" s="64">
        <v>409</v>
      </c>
      <c r="AN43" s="63">
        <f>AM43*100/D43</f>
        <v>4.0192610062893079</v>
      </c>
      <c r="AO43" s="64">
        <v>400</v>
      </c>
      <c r="AP43" s="63">
        <f>AO43*100/D43</f>
        <v>3.9308176100628929</v>
      </c>
      <c r="AQ43" s="64">
        <v>301</v>
      </c>
      <c r="AR43" s="63">
        <f>AQ43*100/D43</f>
        <v>2.9579402515723272</v>
      </c>
      <c r="AS43" s="64">
        <v>288</v>
      </c>
      <c r="AT43" s="63">
        <f>AS43*100/D43</f>
        <v>2.8301886792452828</v>
      </c>
      <c r="AU43" s="64">
        <v>301</v>
      </c>
      <c r="AV43" s="63">
        <f>AU43*100/D43</f>
        <v>2.9579402515723272</v>
      </c>
      <c r="AW43" s="62">
        <f>F43-H43</f>
        <v>0.46187106918238907</v>
      </c>
      <c r="AX43" s="64">
        <v>256</v>
      </c>
      <c r="AY43" s="63">
        <f>AX43*100/D43</f>
        <v>2.5157232704402515</v>
      </c>
      <c r="AZ43" s="65">
        <f>AY43-BB43</f>
        <v>0.36360062893081757</v>
      </c>
      <c r="BA43" s="73">
        <v>219</v>
      </c>
      <c r="BB43" s="66">
        <f>BA43*100/D43</f>
        <v>2.1521226415094339</v>
      </c>
      <c r="BC43" s="73"/>
      <c r="BD43" s="74"/>
      <c r="BE43" s="73"/>
      <c r="BF43" s="74"/>
      <c r="BG43" s="73"/>
      <c r="BH43" s="74"/>
      <c r="BI43" s="73"/>
      <c r="BJ43" s="74"/>
      <c r="BK43" s="73"/>
      <c r="BL43" s="73"/>
      <c r="BM43" s="73"/>
      <c r="BN43" s="74"/>
      <c r="BO43" s="73"/>
      <c r="BP43" s="74"/>
      <c r="BQ43" s="73"/>
      <c r="BR43" s="74"/>
      <c r="BS43" s="73"/>
      <c r="BT43" s="73"/>
      <c r="BU43" s="73"/>
      <c r="BV43" s="75"/>
      <c r="BW43" s="73"/>
      <c r="BX43" s="75"/>
      <c r="BY43" s="73"/>
      <c r="BZ43" s="74"/>
      <c r="CA43" s="73"/>
      <c r="CB43" s="74"/>
      <c r="CC43" s="73"/>
      <c r="CD43" s="73"/>
      <c r="CE43" s="73"/>
      <c r="CF43" s="76"/>
      <c r="CG43" s="77"/>
      <c r="CH43" s="76"/>
      <c r="CI43" s="75"/>
      <c r="CJ43" s="69">
        <f>D43*0.25</f>
        <v>2544</v>
      </c>
      <c r="CK43" s="72">
        <f t="shared" si="0"/>
        <v>1839</v>
      </c>
    </row>
    <row r="44" spans="1:89" x14ac:dyDescent="0.25">
      <c r="A44" s="89" t="s">
        <v>120</v>
      </c>
      <c r="B44" s="61">
        <v>609</v>
      </c>
      <c r="C44" s="90">
        <v>7497</v>
      </c>
      <c r="D44" s="93">
        <f>SUM(B44+C44)</f>
        <v>8106</v>
      </c>
      <c r="E44" s="93">
        <v>543</v>
      </c>
      <c r="F44" s="62">
        <f>E44/D44*100</f>
        <v>6.6987416728349372</v>
      </c>
      <c r="G44" s="93">
        <v>499</v>
      </c>
      <c r="H44" s="62">
        <f>G44/D44*100</f>
        <v>6.1559338761411304</v>
      </c>
      <c r="I44" s="93">
        <v>492</v>
      </c>
      <c r="J44" s="62">
        <f>I44/D44*100</f>
        <v>6.0695780903034793</v>
      </c>
      <c r="K44" s="93">
        <v>485</v>
      </c>
      <c r="L44" s="62">
        <f>K44/D44*100</f>
        <v>5.9832223044658281</v>
      </c>
      <c r="M44" s="93">
        <v>471</v>
      </c>
      <c r="N44" s="62">
        <f>M44/D44*100</f>
        <v>5.8105107327905259</v>
      </c>
      <c r="O44" s="93">
        <v>466</v>
      </c>
      <c r="P44" s="62">
        <f>O44/D44*100</f>
        <v>5.7488280286207747</v>
      </c>
      <c r="Q44" s="64">
        <v>457</v>
      </c>
      <c r="R44" s="94">
        <f>Q44/D44*100</f>
        <v>5.6377991611152236</v>
      </c>
      <c r="S44" s="64">
        <v>439</v>
      </c>
      <c r="T44" s="62">
        <f>S44/D44*100</f>
        <v>5.4157414261041206</v>
      </c>
      <c r="U44" s="64">
        <v>432</v>
      </c>
      <c r="V44" s="62">
        <f>U44/D44*100</f>
        <v>5.3293856402664694</v>
      </c>
      <c r="W44" s="64">
        <v>427</v>
      </c>
      <c r="X44" s="62">
        <f>W44/D44*100</f>
        <v>5.2677029360967182</v>
      </c>
      <c r="Y44" s="64">
        <v>423</v>
      </c>
      <c r="Z44" s="62">
        <f>Y44/D44*100</f>
        <v>5.2183567727609184</v>
      </c>
      <c r="AA44" s="64">
        <v>420</v>
      </c>
      <c r="AB44" s="63">
        <f>AA44/D44*100</f>
        <v>5.1813471502590671</v>
      </c>
      <c r="AC44" s="64">
        <v>420</v>
      </c>
      <c r="AD44" s="63">
        <f>AC44/D44*100</f>
        <v>5.1813471502590671</v>
      </c>
      <c r="AE44" s="64">
        <v>410</v>
      </c>
      <c r="AF44" s="63">
        <f>AE44/D44*100</f>
        <v>5.0579817419195656</v>
      </c>
      <c r="AG44" s="64">
        <v>400</v>
      </c>
      <c r="AH44" s="63">
        <f>AG44/D44*100</f>
        <v>4.9346163335800641</v>
      </c>
      <c r="AI44" s="64">
        <v>386</v>
      </c>
      <c r="AJ44" s="63">
        <f>AI44*100/D44</f>
        <v>4.7619047619047619</v>
      </c>
      <c r="AK44" s="64">
        <v>344</v>
      </c>
      <c r="AL44" s="63">
        <f>AK44*100/D44</f>
        <v>4.2437700468788551</v>
      </c>
      <c r="AM44" s="64">
        <v>336</v>
      </c>
      <c r="AN44" s="63">
        <f>AM44*100/D44</f>
        <v>4.1450777202072535</v>
      </c>
      <c r="AO44" s="64">
        <v>334</v>
      </c>
      <c r="AP44" s="63">
        <f>AO44*100/D44</f>
        <v>4.1204046385393536</v>
      </c>
      <c r="AQ44" s="64">
        <v>312</v>
      </c>
      <c r="AR44" s="63">
        <f>AQ44*100/D44</f>
        <v>3.8490007401924502</v>
      </c>
      <c r="AS44" s="64">
        <v>299</v>
      </c>
      <c r="AT44" s="63">
        <f>AS44*100/D44</f>
        <v>3.6886257093510979</v>
      </c>
      <c r="AU44" s="64">
        <v>312</v>
      </c>
      <c r="AV44" s="63">
        <f>AU44*100/D44</f>
        <v>3.8490007401924502</v>
      </c>
      <c r="AW44" s="62">
        <f>F44-H44</f>
        <v>0.54280779669380674</v>
      </c>
      <c r="AX44" s="64">
        <v>285</v>
      </c>
      <c r="AY44" s="63">
        <f>AX44*100/D44</f>
        <v>3.5159141376757956</v>
      </c>
      <c r="AZ44" s="65">
        <f>AY44-BB44</f>
        <v>1.6654330125832715</v>
      </c>
      <c r="BA44" s="73">
        <v>150</v>
      </c>
      <c r="BB44" s="66">
        <f>BA44*100/D44</f>
        <v>1.8504811250925242</v>
      </c>
      <c r="BC44" s="73"/>
      <c r="BD44" s="74"/>
      <c r="BE44" s="73"/>
      <c r="BF44" s="74"/>
      <c r="BG44" s="73"/>
      <c r="BH44" s="74"/>
      <c r="BI44" s="73"/>
      <c r="BJ44" s="74"/>
      <c r="BK44" s="73"/>
      <c r="BL44" s="73"/>
      <c r="BM44" s="73"/>
      <c r="BN44" s="74"/>
      <c r="BO44" s="73"/>
      <c r="BP44" s="74"/>
      <c r="BQ44" s="73"/>
      <c r="BR44" s="74"/>
      <c r="BS44" s="73"/>
      <c r="BT44" s="73"/>
      <c r="BU44" s="73"/>
      <c r="BV44" s="75"/>
      <c r="BW44" s="73"/>
      <c r="BX44" s="75"/>
      <c r="BY44" s="73"/>
      <c r="BZ44" s="74"/>
      <c r="CA44" s="73"/>
      <c r="CB44" s="74"/>
      <c r="CC44" s="73"/>
      <c r="CD44" s="73"/>
      <c r="CE44" s="73"/>
      <c r="CF44" s="76"/>
      <c r="CG44" s="77"/>
      <c r="CH44" s="76"/>
      <c r="CI44" s="75"/>
      <c r="CJ44" s="69">
        <f>D44*0.25</f>
        <v>2026.5</v>
      </c>
      <c r="CK44" s="72">
        <f t="shared" si="0"/>
        <v>1483.5</v>
      </c>
    </row>
    <row r="45" spans="1:89" x14ac:dyDescent="0.25">
      <c r="A45" s="89" t="s">
        <v>121</v>
      </c>
      <c r="B45" s="61">
        <v>624</v>
      </c>
      <c r="C45" s="90">
        <v>7618</v>
      </c>
      <c r="D45" s="93">
        <f>SUM(B45+C45)</f>
        <v>8242</v>
      </c>
      <c r="E45" s="93">
        <v>552</v>
      </c>
      <c r="F45" s="62">
        <f>E45/D45*100</f>
        <v>6.6974035428294112</v>
      </c>
      <c r="G45" s="93">
        <v>500</v>
      </c>
      <c r="H45" s="62">
        <f>G45/D45*100</f>
        <v>6.0664887163309871</v>
      </c>
      <c r="I45" s="93">
        <v>491</v>
      </c>
      <c r="J45" s="62">
        <f>I45/D45*100</f>
        <v>5.9572919194370302</v>
      </c>
      <c r="K45" s="93">
        <v>482</v>
      </c>
      <c r="L45" s="62">
        <f>K45/D45*100</f>
        <v>5.8480951225430715</v>
      </c>
      <c r="M45" s="93">
        <v>467</v>
      </c>
      <c r="N45" s="62">
        <f>M45/D45*100</f>
        <v>5.6661004610531425</v>
      </c>
      <c r="O45" s="93">
        <v>457</v>
      </c>
      <c r="P45" s="62">
        <f>O45/D45*100</f>
        <v>5.5447706867265225</v>
      </c>
      <c r="Q45" s="64">
        <v>450</v>
      </c>
      <c r="R45" s="94">
        <f>Q45/D45*100</f>
        <v>5.4598398446978891</v>
      </c>
      <c r="S45" s="64">
        <v>423</v>
      </c>
      <c r="T45" s="62">
        <f>S45/D45*100</f>
        <v>5.1322494540160157</v>
      </c>
      <c r="U45" s="64">
        <v>415</v>
      </c>
      <c r="V45" s="62">
        <f>U45/D45*100</f>
        <v>5.0351856345547192</v>
      </c>
      <c r="W45" s="64">
        <v>409</v>
      </c>
      <c r="X45" s="62">
        <f>W45/D45*100</f>
        <v>4.962387769958748</v>
      </c>
      <c r="Y45" s="64">
        <v>396</v>
      </c>
      <c r="Z45" s="62">
        <f>Y45/D45*100</f>
        <v>4.8046590633341424</v>
      </c>
      <c r="AA45" s="64">
        <v>395</v>
      </c>
      <c r="AB45" s="63">
        <f>AA45/D45*100</f>
        <v>4.7925260859014802</v>
      </c>
      <c r="AC45" s="64">
        <v>387</v>
      </c>
      <c r="AD45" s="63">
        <f>AC45/D45*100</f>
        <v>4.6954622664401846</v>
      </c>
      <c r="AE45" s="64">
        <v>379</v>
      </c>
      <c r="AF45" s="63">
        <f>AE45/D45*100</f>
        <v>4.598398446978889</v>
      </c>
      <c r="AG45" s="61">
        <v>362</v>
      </c>
      <c r="AH45" s="63">
        <f>AG45/D45*100</f>
        <v>4.3921378306236356</v>
      </c>
      <c r="AI45" s="64">
        <v>339</v>
      </c>
      <c r="AJ45" s="63">
        <f>AI45*100/D45</f>
        <v>4.1130793496724092</v>
      </c>
      <c r="AK45" s="64">
        <v>323</v>
      </c>
      <c r="AL45" s="63">
        <f>AK45*100/D45</f>
        <v>3.918951710749818</v>
      </c>
      <c r="AM45" s="64">
        <v>317</v>
      </c>
      <c r="AN45" s="63">
        <f>AM45*100/D45</f>
        <v>3.8461538461538463</v>
      </c>
      <c r="AO45" s="64">
        <v>311</v>
      </c>
      <c r="AP45" s="63">
        <f>AO45*100/D45</f>
        <v>3.7733559815578741</v>
      </c>
      <c r="AQ45" s="64">
        <v>282</v>
      </c>
      <c r="AR45" s="63">
        <f>AQ45*100/D45</f>
        <v>3.4214996360106769</v>
      </c>
      <c r="AS45" s="64">
        <v>264</v>
      </c>
      <c r="AT45" s="63">
        <f>AS45*100/D45</f>
        <v>3.2031060422227613</v>
      </c>
      <c r="AU45" s="64">
        <v>282</v>
      </c>
      <c r="AV45" s="63">
        <f>AU45*100/D45</f>
        <v>3.4214996360106769</v>
      </c>
      <c r="AW45" s="62">
        <f>F45-H45</f>
        <v>0.63091482649842412</v>
      </c>
      <c r="AX45" s="64">
        <v>241</v>
      </c>
      <c r="AY45" s="63">
        <f>AX45*100/D45</f>
        <v>2.9240475612715362</v>
      </c>
      <c r="AZ45" s="65">
        <f>AY45-BB45</f>
        <v>0.60664887163309889</v>
      </c>
      <c r="BA45" s="73">
        <v>191</v>
      </c>
      <c r="BB45" s="66">
        <f>BA45*100/D45</f>
        <v>2.3173986896384373</v>
      </c>
      <c r="BC45" s="73"/>
      <c r="BD45" s="74"/>
      <c r="BE45" s="73"/>
      <c r="BF45" s="74"/>
      <c r="BG45" s="73"/>
      <c r="BH45" s="74"/>
      <c r="BI45" s="73"/>
      <c r="BJ45" s="74"/>
      <c r="BK45" s="73"/>
      <c r="BL45" s="73"/>
      <c r="BM45" s="73"/>
      <c r="BN45" s="74"/>
      <c r="BO45" s="73"/>
      <c r="BP45" s="74"/>
      <c r="BQ45" s="73"/>
      <c r="BR45" s="74"/>
      <c r="BS45" s="73"/>
      <c r="BT45" s="73"/>
      <c r="BU45" s="73"/>
      <c r="BV45" s="75"/>
      <c r="BW45" s="73"/>
      <c r="BX45" s="75"/>
      <c r="BY45" s="73"/>
      <c r="BZ45" s="74"/>
      <c r="CA45" s="73"/>
      <c r="CB45" s="74"/>
      <c r="CC45" s="73"/>
      <c r="CD45" s="73"/>
      <c r="CE45" s="73"/>
      <c r="CF45" s="76"/>
      <c r="CG45" s="77"/>
      <c r="CH45" s="76"/>
      <c r="CI45" s="75"/>
      <c r="CJ45" s="69">
        <f>D45*0.25</f>
        <v>2060.5</v>
      </c>
      <c r="CK45" s="72">
        <f t="shared" si="0"/>
        <v>1508.5</v>
      </c>
    </row>
    <row r="46" spans="1:89" x14ac:dyDescent="0.25">
      <c r="A46" s="89" t="s">
        <v>119</v>
      </c>
      <c r="B46" s="61">
        <v>292</v>
      </c>
      <c r="C46" s="90">
        <v>5667</v>
      </c>
      <c r="D46" s="93">
        <f>SUM(B46+C46)</f>
        <v>5959</v>
      </c>
      <c r="E46" s="93">
        <v>390</v>
      </c>
      <c r="F46" s="62">
        <f>E46/D46*100</f>
        <v>6.5447222688370523</v>
      </c>
      <c r="G46" s="93">
        <v>372</v>
      </c>
      <c r="H46" s="62">
        <f>G46/D46*100</f>
        <v>6.2426581641214973</v>
      </c>
      <c r="I46" s="93">
        <v>368</v>
      </c>
      <c r="J46" s="62">
        <f>I46/D46*100</f>
        <v>6.1755328075180405</v>
      </c>
      <c r="K46" s="93">
        <v>360</v>
      </c>
      <c r="L46" s="62">
        <f>K46/D46*100</f>
        <v>6.0412820943111258</v>
      </c>
      <c r="M46" s="93">
        <v>192</v>
      </c>
      <c r="N46" s="62">
        <f>M46/D46*100</f>
        <v>3.222017116965934</v>
      </c>
      <c r="O46" s="93">
        <v>187</v>
      </c>
      <c r="P46" s="62">
        <f>O46/D46*100</f>
        <v>3.1381104212116129</v>
      </c>
      <c r="Q46" s="64">
        <v>182</v>
      </c>
      <c r="R46" s="94">
        <f>Q46/D46*100</f>
        <v>3.0542037254572918</v>
      </c>
      <c r="S46" s="64">
        <v>169</v>
      </c>
      <c r="T46" s="62">
        <f>S46/D46*100</f>
        <v>2.8360463164960565</v>
      </c>
      <c r="U46" s="64">
        <v>169</v>
      </c>
      <c r="V46" s="62">
        <f>U46/D46*100</f>
        <v>2.8360463164960565</v>
      </c>
      <c r="W46" s="64">
        <v>167</v>
      </c>
      <c r="X46" s="62">
        <f>W46/D46*100</f>
        <v>2.8024836381943281</v>
      </c>
      <c r="Y46" s="64">
        <v>167</v>
      </c>
      <c r="Z46" s="62">
        <f>Y46/D46*100</f>
        <v>2.8024836381943281</v>
      </c>
      <c r="AA46" s="64">
        <v>165</v>
      </c>
      <c r="AB46" s="63">
        <f>AA46/D46*100</f>
        <v>2.7689209598925997</v>
      </c>
      <c r="AC46" s="64">
        <v>163</v>
      </c>
      <c r="AD46" s="63">
        <f>AC46/D46*100</f>
        <v>2.7353582815908708</v>
      </c>
      <c r="AE46" s="64">
        <v>157</v>
      </c>
      <c r="AF46" s="63">
        <f>AE46/D46*100</f>
        <v>2.6346702466856855</v>
      </c>
      <c r="AG46" s="64">
        <v>152</v>
      </c>
      <c r="AH46" s="63">
        <f>AG46/D46*100</f>
        <v>2.5507635509313644</v>
      </c>
      <c r="AI46" s="64">
        <v>141</v>
      </c>
      <c r="AJ46" s="63">
        <f>AI46*100/D46</f>
        <v>2.3661688202718576</v>
      </c>
      <c r="AK46" s="64">
        <v>133</v>
      </c>
      <c r="AL46" s="63">
        <f>AK46*100/D46</f>
        <v>2.2319181070649439</v>
      </c>
      <c r="AM46" s="64">
        <v>132</v>
      </c>
      <c r="AN46" s="63">
        <f>AM46*100/D46</f>
        <v>2.2151367679140797</v>
      </c>
      <c r="AO46" s="64">
        <v>131</v>
      </c>
      <c r="AP46" s="63">
        <f>AO46*100/D46</f>
        <v>2.1983554287632154</v>
      </c>
      <c r="AQ46" s="64">
        <v>122</v>
      </c>
      <c r="AR46" s="63">
        <f>AQ46*100/D46</f>
        <v>2.047323376405437</v>
      </c>
      <c r="AS46" s="64">
        <v>108</v>
      </c>
      <c r="AT46" s="63">
        <f>AS46*100/D46</f>
        <v>1.8123846282933378</v>
      </c>
      <c r="AU46" s="64">
        <v>122</v>
      </c>
      <c r="AV46" s="63">
        <f>AU46*100/D46</f>
        <v>2.047323376405437</v>
      </c>
      <c r="AW46" s="62">
        <f>F46-H46</f>
        <v>0.302064104715555</v>
      </c>
      <c r="AX46" s="64">
        <v>88</v>
      </c>
      <c r="AY46" s="63">
        <f>AX46*100/D46</f>
        <v>1.476757845276053</v>
      </c>
      <c r="AZ46" s="65">
        <f>AY46-BB46</f>
        <v>0.28528276556469212</v>
      </c>
      <c r="BA46" s="73">
        <v>71</v>
      </c>
      <c r="BB46" s="66">
        <f>BA46*100/D46</f>
        <v>1.1914750797113609</v>
      </c>
      <c r="BC46" s="73"/>
      <c r="BD46" s="74"/>
      <c r="BE46" s="73"/>
      <c r="BF46" s="74"/>
      <c r="BG46" s="73"/>
      <c r="BH46" s="74"/>
      <c r="BI46" s="73"/>
      <c r="BJ46" s="74"/>
      <c r="BK46" s="73"/>
      <c r="BL46" s="73"/>
      <c r="BM46" s="73"/>
      <c r="BN46" s="74"/>
      <c r="BO46" s="73"/>
      <c r="BP46" s="74"/>
      <c r="BQ46" s="73"/>
      <c r="BR46" s="74"/>
      <c r="BS46" s="73"/>
      <c r="BT46" s="73"/>
      <c r="BU46" s="73"/>
      <c r="BV46" s="75"/>
      <c r="BW46" s="73"/>
      <c r="BX46" s="75"/>
      <c r="BY46" s="73"/>
      <c r="BZ46" s="74"/>
      <c r="CA46" s="73"/>
      <c r="CB46" s="74"/>
      <c r="CC46" s="73"/>
      <c r="CD46" s="73"/>
      <c r="CE46" s="73"/>
      <c r="CF46" s="76"/>
      <c r="CG46" s="77"/>
      <c r="CH46" s="76"/>
      <c r="CI46" s="75"/>
      <c r="CJ46" s="69">
        <f>D46*0.25</f>
        <v>1489.75</v>
      </c>
      <c r="CK46" s="72">
        <f t="shared" si="0"/>
        <v>1099.75</v>
      </c>
    </row>
    <row r="47" spans="1:89" x14ac:dyDescent="0.25">
      <c r="A47" s="89" t="s">
        <v>123</v>
      </c>
      <c r="B47" s="61">
        <v>11056</v>
      </c>
      <c r="C47" s="90">
        <v>20529</v>
      </c>
      <c r="D47" s="93">
        <f>SUM(B47+C47)</f>
        <v>31585</v>
      </c>
      <c r="E47" s="93">
        <v>1957</v>
      </c>
      <c r="F47" s="62">
        <f>E47/D47*100</f>
        <v>6.1959791040050654</v>
      </c>
      <c r="G47" s="93">
        <v>1809</v>
      </c>
      <c r="H47" s="62">
        <f>G47/D47*100</f>
        <v>5.7274022479024858</v>
      </c>
      <c r="I47" s="93">
        <v>1795</v>
      </c>
      <c r="J47" s="62">
        <f>I47/D47*100</f>
        <v>5.6830774101630528</v>
      </c>
      <c r="K47" s="93">
        <v>1776</v>
      </c>
      <c r="L47" s="62">
        <f>K47/D47*100</f>
        <v>5.6229222732309641</v>
      </c>
      <c r="M47" s="93">
        <v>1728</v>
      </c>
      <c r="N47" s="62">
        <f>M47/D47*100</f>
        <v>5.4709514009814786</v>
      </c>
      <c r="O47" s="93">
        <v>1705</v>
      </c>
      <c r="P47" s="62">
        <f>O47/D47*100</f>
        <v>5.3981320246952667</v>
      </c>
      <c r="Q47" s="64">
        <v>1676</v>
      </c>
      <c r="R47" s="94">
        <f>Q47/D47*100</f>
        <v>5.306316289377869</v>
      </c>
      <c r="S47" s="64">
        <v>1607</v>
      </c>
      <c r="T47" s="62">
        <f>S47/D47*100</f>
        <v>5.0878581605192341</v>
      </c>
      <c r="U47" s="64">
        <v>1581</v>
      </c>
      <c r="V47" s="62">
        <f>U47/D47*100</f>
        <v>5.0055406047174289</v>
      </c>
      <c r="W47" s="64">
        <v>1567</v>
      </c>
      <c r="X47" s="62">
        <f>W47/D47*100</f>
        <v>4.9612157669779959</v>
      </c>
      <c r="Y47" s="64">
        <v>1534</v>
      </c>
      <c r="Z47" s="62">
        <f>Y47/D47*100</f>
        <v>4.8567357923064751</v>
      </c>
      <c r="AA47" s="64">
        <v>1525</v>
      </c>
      <c r="AB47" s="63">
        <f>AA47/D47*100</f>
        <v>4.8282412537596961</v>
      </c>
      <c r="AC47" s="64">
        <v>1505</v>
      </c>
      <c r="AD47" s="63">
        <f>AC47/D47*100</f>
        <v>4.7649200569890766</v>
      </c>
      <c r="AE47" s="64">
        <v>1457</v>
      </c>
      <c r="AF47" s="63">
        <f>AE47/D47*100</f>
        <v>4.612949184739592</v>
      </c>
      <c r="AG47" s="64">
        <v>1418</v>
      </c>
      <c r="AH47" s="63">
        <f>AG47/D47*100</f>
        <v>4.4894728510368846</v>
      </c>
      <c r="AI47" s="64">
        <v>1351</v>
      </c>
      <c r="AJ47" s="63">
        <f>AI47*100/D47</f>
        <v>4.2773468418553113</v>
      </c>
      <c r="AK47" s="64">
        <v>1297</v>
      </c>
      <c r="AL47" s="63">
        <f>AK47*100/D47</f>
        <v>4.1063796105746402</v>
      </c>
      <c r="AM47" s="64">
        <v>1283</v>
      </c>
      <c r="AN47" s="63">
        <f>AM47*100/D47</f>
        <v>4.0620547728352063</v>
      </c>
      <c r="AO47" s="64">
        <v>1265</v>
      </c>
      <c r="AP47" s="63">
        <f>AO47*100/D47</f>
        <v>4.0050656957416493</v>
      </c>
      <c r="AQ47" s="64">
        <v>1215</v>
      </c>
      <c r="AR47" s="63">
        <f>AQ47*100/D47</f>
        <v>3.8467627038151022</v>
      </c>
      <c r="AS47" s="64">
        <v>1167</v>
      </c>
      <c r="AT47" s="63">
        <f>AS47*100/D47</f>
        <v>3.6947918315656167</v>
      </c>
      <c r="AU47" s="64">
        <v>1215</v>
      </c>
      <c r="AV47" s="63">
        <f>AU47*100/D47</f>
        <v>3.8467627038151022</v>
      </c>
      <c r="AW47" s="62">
        <f>F47-H47</f>
        <v>0.4685768561025796</v>
      </c>
      <c r="AX47" s="64">
        <v>1118</v>
      </c>
      <c r="AY47" s="63">
        <f>AX47*100/D47</f>
        <v>3.5396548994776</v>
      </c>
      <c r="AZ47" s="65">
        <f>AY47-BB47</f>
        <v>0.3451005223998731</v>
      </c>
      <c r="BA47" s="73">
        <v>1009</v>
      </c>
      <c r="BB47" s="66">
        <f>BA47*100/D47</f>
        <v>3.1945543770777269</v>
      </c>
      <c r="BC47" s="73"/>
      <c r="BD47" s="74"/>
      <c r="BE47" s="73"/>
      <c r="BF47" s="74"/>
      <c r="BG47" s="73"/>
      <c r="BH47" s="74"/>
      <c r="BI47" s="73"/>
      <c r="BJ47" s="74"/>
      <c r="BK47" s="73"/>
      <c r="BL47" s="73"/>
      <c r="BM47" s="73"/>
      <c r="BN47" s="74"/>
      <c r="BO47" s="73"/>
      <c r="BP47" s="74"/>
      <c r="BQ47" s="73"/>
      <c r="BR47" s="74"/>
      <c r="BS47" s="73"/>
      <c r="BT47" s="73"/>
      <c r="BU47" s="73"/>
      <c r="BV47" s="75"/>
      <c r="BW47" s="73"/>
      <c r="BX47" s="75"/>
      <c r="BY47" s="73"/>
      <c r="BZ47" s="74"/>
      <c r="CA47" s="73"/>
      <c r="CB47" s="74"/>
      <c r="CC47" s="73"/>
      <c r="CD47" s="73"/>
      <c r="CE47" s="73"/>
      <c r="CF47" s="76"/>
      <c r="CG47" s="77"/>
      <c r="CH47" s="76"/>
      <c r="CI47" s="75"/>
      <c r="CJ47" s="69">
        <f>D47*0.25</f>
        <v>7896.25</v>
      </c>
      <c r="CK47" s="72">
        <f t="shared" si="0"/>
        <v>5939.25</v>
      </c>
    </row>
    <row r="48" spans="1:89" x14ac:dyDescent="0.25">
      <c r="A48" s="89" t="s">
        <v>126</v>
      </c>
      <c r="B48" s="61">
        <v>986</v>
      </c>
      <c r="C48" s="90">
        <v>10307</v>
      </c>
      <c r="D48" s="93">
        <f>SUM(B48+C48)</f>
        <v>11293</v>
      </c>
      <c r="E48" s="93">
        <v>689</v>
      </c>
      <c r="F48" s="62">
        <f>E48/D48*100</f>
        <v>6.1011245904542637</v>
      </c>
      <c r="G48" s="93">
        <v>611</v>
      </c>
      <c r="H48" s="62">
        <f>G48/D48*100</f>
        <v>5.4104312405915174</v>
      </c>
      <c r="I48" s="93">
        <v>598</v>
      </c>
      <c r="J48" s="62">
        <f>I48/D48*100</f>
        <v>5.2953156822810588</v>
      </c>
      <c r="K48" s="93">
        <v>578</v>
      </c>
      <c r="L48" s="62">
        <f>K48/D48*100</f>
        <v>5.1182148233418934</v>
      </c>
      <c r="M48" s="93">
        <v>549</v>
      </c>
      <c r="N48" s="62">
        <f>M48/D48*100</f>
        <v>4.8614185778801025</v>
      </c>
      <c r="O48" s="93">
        <v>539</v>
      </c>
      <c r="P48" s="62">
        <f>O48/D48*100</f>
        <v>4.7728681484105193</v>
      </c>
      <c r="Q48" s="64">
        <v>518</v>
      </c>
      <c r="R48" s="94">
        <f>Q48/D48*100</f>
        <v>4.5869122465243963</v>
      </c>
      <c r="S48" s="64">
        <v>479</v>
      </c>
      <c r="T48" s="62">
        <f>S48/D48*100</f>
        <v>4.2415655715930223</v>
      </c>
      <c r="U48" s="64">
        <v>462</v>
      </c>
      <c r="V48" s="62">
        <f>U48/D48*100</f>
        <v>4.0910298414947306</v>
      </c>
      <c r="W48" s="64">
        <v>458</v>
      </c>
      <c r="X48" s="62">
        <f>W48/D48*100</f>
        <v>4.0556096697068975</v>
      </c>
      <c r="Y48" s="64">
        <v>439</v>
      </c>
      <c r="Z48" s="62">
        <f>Y48/D48*100</f>
        <v>3.8873638537146906</v>
      </c>
      <c r="AA48" s="64">
        <v>438</v>
      </c>
      <c r="AB48" s="63">
        <f>AA48/D48*100</f>
        <v>3.8785088107677321</v>
      </c>
      <c r="AC48" s="64">
        <v>433</v>
      </c>
      <c r="AD48" s="63">
        <f>AC48/D48*100</f>
        <v>3.8342335960329406</v>
      </c>
      <c r="AE48" s="64">
        <v>418</v>
      </c>
      <c r="AF48" s="63">
        <f>AE48/D48*100</f>
        <v>3.7014079518285663</v>
      </c>
      <c r="AG48" s="64">
        <v>401</v>
      </c>
      <c r="AH48" s="63">
        <f>AG48/D48*100</f>
        <v>3.5508722217302751</v>
      </c>
      <c r="AI48" s="64">
        <v>369</v>
      </c>
      <c r="AJ48" s="63">
        <f>AI48*100/D48</f>
        <v>3.26751084742761</v>
      </c>
      <c r="AK48" s="64">
        <v>350</v>
      </c>
      <c r="AL48" s="63">
        <f>AK48*100/D48</f>
        <v>3.0992650314354027</v>
      </c>
      <c r="AM48" s="64">
        <v>344</v>
      </c>
      <c r="AN48" s="63">
        <f>AM48*100/D48</f>
        <v>3.0461347737536526</v>
      </c>
      <c r="AO48" s="64">
        <v>339</v>
      </c>
      <c r="AP48" s="63">
        <f>AO48*100/D48</f>
        <v>3.001859559018861</v>
      </c>
      <c r="AQ48" s="64">
        <v>301</v>
      </c>
      <c r="AR48" s="63">
        <f>AQ48*100/D48</f>
        <v>2.6653679270344459</v>
      </c>
      <c r="AS48" s="64">
        <v>269</v>
      </c>
      <c r="AT48" s="63">
        <f>AS48*100/D48</f>
        <v>2.3820065527317809</v>
      </c>
      <c r="AU48" s="64">
        <v>301</v>
      </c>
      <c r="AV48" s="63">
        <f>AU48*100/D48</f>
        <v>2.6653679270344459</v>
      </c>
      <c r="AW48" s="62">
        <f>F48-H48</f>
        <v>0.69069334986274633</v>
      </c>
      <c r="AX48" s="64">
        <v>228</v>
      </c>
      <c r="AY48" s="63">
        <f>AX48*100/D48</f>
        <v>2.0189497919064907</v>
      </c>
      <c r="AZ48" s="65">
        <f>AY48-BB48</f>
        <v>0.50473744797662268</v>
      </c>
      <c r="BA48" s="73">
        <v>171</v>
      </c>
      <c r="BB48" s="66">
        <f>BA48*100/D48</f>
        <v>1.514212343929868</v>
      </c>
      <c r="BC48" s="73"/>
      <c r="BD48" s="74"/>
      <c r="BE48" s="73"/>
      <c r="BF48" s="74"/>
      <c r="BG48" s="73"/>
      <c r="BH48" s="74"/>
      <c r="BI48" s="73"/>
      <c r="BJ48" s="74"/>
      <c r="BK48" s="73"/>
      <c r="BL48" s="73"/>
      <c r="BM48" s="73"/>
      <c r="BN48" s="74"/>
      <c r="BO48" s="73"/>
      <c r="BP48" s="74"/>
      <c r="BQ48" s="73"/>
      <c r="BR48" s="74"/>
      <c r="BS48" s="73"/>
      <c r="BT48" s="73"/>
      <c r="BU48" s="73"/>
      <c r="BV48" s="75"/>
      <c r="BW48" s="73"/>
      <c r="BX48" s="75"/>
      <c r="BY48" s="73"/>
      <c r="BZ48" s="74"/>
      <c r="CA48" s="73"/>
      <c r="CB48" s="74"/>
      <c r="CC48" s="73"/>
      <c r="CD48" s="73"/>
      <c r="CE48" s="73"/>
      <c r="CF48" s="76"/>
      <c r="CG48" s="77"/>
      <c r="CH48" s="76"/>
      <c r="CI48" s="75"/>
      <c r="CJ48" s="69">
        <f>D48*0.25</f>
        <v>2823.25</v>
      </c>
      <c r="CK48" s="72">
        <f t="shared" si="0"/>
        <v>2134.25</v>
      </c>
    </row>
    <row r="49" spans="1:89" x14ac:dyDescent="0.25">
      <c r="A49" s="89" t="s">
        <v>122</v>
      </c>
      <c r="B49" s="61">
        <v>1108</v>
      </c>
      <c r="C49" s="90">
        <v>9955</v>
      </c>
      <c r="D49" s="93">
        <f>SUM(B49+C49)</f>
        <v>11063</v>
      </c>
      <c r="E49" s="93">
        <v>673</v>
      </c>
      <c r="F49" s="62">
        <f>E49/D49*100</f>
        <v>6.0833408659495616</v>
      </c>
      <c r="G49" s="93">
        <v>641</v>
      </c>
      <c r="H49" s="62">
        <f>G49/D49*100</f>
        <v>5.7940884027840545</v>
      </c>
      <c r="I49" s="93">
        <v>640</v>
      </c>
      <c r="J49" s="62">
        <f>I49/D49*100</f>
        <v>5.7850492633101336</v>
      </c>
      <c r="K49" s="93">
        <v>631</v>
      </c>
      <c r="L49" s="62">
        <f>K49/D49*100</f>
        <v>5.7036970080448341</v>
      </c>
      <c r="M49" s="93">
        <v>619</v>
      </c>
      <c r="N49" s="62">
        <f>M49/D49*100</f>
        <v>5.5952273343577694</v>
      </c>
      <c r="O49" s="93">
        <v>609</v>
      </c>
      <c r="P49" s="62">
        <f>O49/D49*100</f>
        <v>5.5048359396185482</v>
      </c>
      <c r="Q49" s="64">
        <v>588</v>
      </c>
      <c r="R49" s="94">
        <f>Q49/D49*100</f>
        <v>5.3150140106661841</v>
      </c>
      <c r="S49" s="64">
        <v>521</v>
      </c>
      <c r="T49" s="62">
        <f>S49/D49*100</f>
        <v>4.7093916659134054</v>
      </c>
      <c r="U49" s="64">
        <v>515</v>
      </c>
      <c r="V49" s="62">
        <f>U49/D49*100</f>
        <v>4.6551568290698722</v>
      </c>
      <c r="W49" s="64">
        <v>513</v>
      </c>
      <c r="X49" s="62">
        <f>W49/D49*100</f>
        <v>4.6370785501220286</v>
      </c>
      <c r="Y49" s="64">
        <v>501</v>
      </c>
      <c r="Z49" s="62">
        <f>Y49/D49*100</f>
        <v>4.528608876434963</v>
      </c>
      <c r="AA49" s="64">
        <v>498</v>
      </c>
      <c r="AB49" s="63">
        <f>AA49/D49*100</f>
        <v>4.5014914580131977</v>
      </c>
      <c r="AC49" s="64">
        <v>495</v>
      </c>
      <c r="AD49" s="63">
        <f>AC49/D49*100</f>
        <v>4.4743740395914315</v>
      </c>
      <c r="AE49" s="64">
        <v>488</v>
      </c>
      <c r="AF49" s="63">
        <f>AE49/D49*100</f>
        <v>4.4111000632739756</v>
      </c>
      <c r="AG49" s="64">
        <v>483</v>
      </c>
      <c r="AH49" s="63">
        <f>AG49/D49*100</f>
        <v>4.3659043659043659</v>
      </c>
      <c r="AI49" s="64">
        <v>444</v>
      </c>
      <c r="AJ49" s="63">
        <f>AI49*100/D49</f>
        <v>4.0133779264214047</v>
      </c>
      <c r="AK49" s="64">
        <v>405</v>
      </c>
      <c r="AL49" s="63">
        <f>AK49*100/D49</f>
        <v>3.6608514869384434</v>
      </c>
      <c r="AM49" s="64">
        <v>396</v>
      </c>
      <c r="AN49" s="63">
        <f>AM49*100/D49</f>
        <v>3.5794992316731449</v>
      </c>
      <c r="AO49" s="64">
        <v>393</v>
      </c>
      <c r="AP49" s="63">
        <f>AO49*100/D49</f>
        <v>3.5523818132513783</v>
      </c>
      <c r="AQ49" s="64">
        <v>371</v>
      </c>
      <c r="AR49" s="63">
        <f>AQ49*100/D49</f>
        <v>3.3535207448250928</v>
      </c>
      <c r="AS49" s="64">
        <v>266</v>
      </c>
      <c r="AT49" s="63">
        <f>AS49*100/D49</f>
        <v>2.4044111000632742</v>
      </c>
      <c r="AU49" s="64">
        <v>371</v>
      </c>
      <c r="AV49" s="63">
        <f>AU49*100/D49</f>
        <v>3.3535207448250928</v>
      </c>
      <c r="AW49" s="62">
        <f>F49-H49</f>
        <v>0.28925246316550712</v>
      </c>
      <c r="AX49" s="64">
        <v>253</v>
      </c>
      <c r="AY49" s="63">
        <f>AX49*100/D49</f>
        <v>2.2869022869022868</v>
      </c>
      <c r="AZ49" s="65">
        <f>AY49-BB49</f>
        <v>0.31636988158727286</v>
      </c>
      <c r="BA49" s="73">
        <v>218</v>
      </c>
      <c r="BB49" s="66">
        <f>BA49*100/D49</f>
        <v>1.9705324053150139</v>
      </c>
      <c r="BC49" s="73"/>
      <c r="BD49" s="74"/>
      <c r="BE49" s="73"/>
      <c r="BF49" s="74"/>
      <c r="BG49" s="73"/>
      <c r="BH49" s="74"/>
      <c r="BI49" s="73"/>
      <c r="BJ49" s="74"/>
      <c r="BK49" s="73"/>
      <c r="BL49" s="73"/>
      <c r="BM49" s="73"/>
      <c r="BN49" s="74"/>
      <c r="BO49" s="73"/>
      <c r="BP49" s="74"/>
      <c r="BQ49" s="73"/>
      <c r="BR49" s="74"/>
      <c r="BS49" s="73"/>
      <c r="BT49" s="73"/>
      <c r="BU49" s="73"/>
      <c r="BV49" s="75"/>
      <c r="BW49" s="73"/>
      <c r="BX49" s="75"/>
      <c r="BY49" s="73"/>
      <c r="BZ49" s="74"/>
      <c r="CA49" s="73"/>
      <c r="CB49" s="74"/>
      <c r="CC49" s="73"/>
      <c r="CD49" s="73"/>
      <c r="CE49" s="73"/>
      <c r="CF49" s="76"/>
      <c r="CG49" s="77"/>
      <c r="CH49" s="76"/>
      <c r="CI49" s="75"/>
      <c r="CJ49" s="69">
        <f>D49*0.25</f>
        <v>2765.75</v>
      </c>
      <c r="CK49" s="72">
        <f t="shared" si="0"/>
        <v>2092.75</v>
      </c>
    </row>
    <row r="50" spans="1:89" x14ac:dyDescent="0.25">
      <c r="A50" s="89" t="s">
        <v>125</v>
      </c>
      <c r="B50" s="61">
        <v>375</v>
      </c>
      <c r="C50" s="90">
        <v>5431</v>
      </c>
      <c r="D50" s="93">
        <f>SUM(B50+C50)</f>
        <v>5806</v>
      </c>
      <c r="E50" s="93">
        <v>350</v>
      </c>
      <c r="F50" s="62">
        <f>E50/D50*100</f>
        <v>6.0282466414054428</v>
      </c>
      <c r="G50" s="93">
        <v>330</v>
      </c>
      <c r="H50" s="62">
        <f>G50/D50*100</f>
        <v>5.6837754047537032</v>
      </c>
      <c r="I50" s="93">
        <v>325</v>
      </c>
      <c r="J50" s="62">
        <f>I50/D50*100</f>
        <v>5.5976575955907677</v>
      </c>
      <c r="K50" s="93">
        <v>314</v>
      </c>
      <c r="L50" s="62">
        <f>K50/D50*100</f>
        <v>5.4081984154323113</v>
      </c>
      <c r="M50" s="93">
        <v>306</v>
      </c>
      <c r="N50" s="62">
        <f>M50/D50*100</f>
        <v>5.2704099207716153</v>
      </c>
      <c r="O50" s="93">
        <v>301</v>
      </c>
      <c r="P50" s="62">
        <f>O50/D50*100</f>
        <v>5.1842921116086806</v>
      </c>
      <c r="Q50" s="64">
        <v>291</v>
      </c>
      <c r="R50" s="94">
        <f>Q50/D50*100</f>
        <v>5.0120564932828104</v>
      </c>
      <c r="S50" s="64">
        <v>273</v>
      </c>
      <c r="T50" s="62">
        <f>S50/D50*100</f>
        <v>4.7020323802962452</v>
      </c>
      <c r="U50" s="64">
        <v>268</v>
      </c>
      <c r="V50" s="62">
        <f>U50/D50*100</f>
        <v>4.6159145711333105</v>
      </c>
      <c r="W50" s="64">
        <v>265</v>
      </c>
      <c r="X50" s="62">
        <f>W50/D50*100</f>
        <v>4.5642438856355492</v>
      </c>
      <c r="Y50" s="64">
        <v>257</v>
      </c>
      <c r="Z50" s="62">
        <f>Y50/D50*100</f>
        <v>4.4264553909748541</v>
      </c>
      <c r="AA50" s="64">
        <v>254</v>
      </c>
      <c r="AB50" s="63">
        <f>AA50/D50*100</f>
        <v>4.3747847054770927</v>
      </c>
      <c r="AC50" s="64">
        <v>251</v>
      </c>
      <c r="AD50" s="63">
        <f>AC50/D50*100</f>
        <v>4.3231140199793314</v>
      </c>
      <c r="AE50" s="64">
        <v>244</v>
      </c>
      <c r="AF50" s="63">
        <f>AE50/D50*100</f>
        <v>4.2025490871512226</v>
      </c>
      <c r="AG50" s="64">
        <v>233</v>
      </c>
      <c r="AH50" s="63">
        <f>AG50/D50*100</f>
        <v>4.0130899069927661</v>
      </c>
      <c r="AI50" s="64">
        <v>217</v>
      </c>
      <c r="AJ50" s="63">
        <f>AI50*100/D50</f>
        <v>3.7375129176713746</v>
      </c>
      <c r="AK50" s="64">
        <v>206</v>
      </c>
      <c r="AL50" s="63">
        <f>AK50*100/D50</f>
        <v>3.5480537375129177</v>
      </c>
      <c r="AM50" s="64">
        <v>198</v>
      </c>
      <c r="AN50" s="63">
        <f>AM50*100/D50</f>
        <v>3.4102652428522218</v>
      </c>
      <c r="AO50" s="64">
        <v>195</v>
      </c>
      <c r="AP50" s="63">
        <f>AO50*100/D50</f>
        <v>3.3585945573544609</v>
      </c>
      <c r="AQ50" s="64">
        <v>178</v>
      </c>
      <c r="AR50" s="63">
        <f>AQ50*100/D50</f>
        <v>3.0657940062004823</v>
      </c>
      <c r="AS50" s="64">
        <v>155</v>
      </c>
      <c r="AT50" s="63">
        <f>AS50*100/D50</f>
        <v>2.6696520840509819</v>
      </c>
      <c r="AU50" s="64">
        <v>178</v>
      </c>
      <c r="AV50" s="63">
        <f>AU50*100/D50</f>
        <v>3.0657940062004823</v>
      </c>
      <c r="AW50" s="62">
        <f>F50-H50</f>
        <v>0.34447123665173951</v>
      </c>
      <c r="AX50" s="64">
        <v>139</v>
      </c>
      <c r="AY50" s="63">
        <f>AX50*100/D50</f>
        <v>2.3940750947295899</v>
      </c>
      <c r="AZ50" s="65">
        <f>AY50-BB50</f>
        <v>0.68894247330347902</v>
      </c>
      <c r="BA50" s="73">
        <v>99</v>
      </c>
      <c r="BB50" s="66">
        <f>BA50*100/D50</f>
        <v>1.7051326214261109</v>
      </c>
      <c r="BC50" s="73"/>
      <c r="BD50" s="74"/>
      <c r="BE50" s="73"/>
      <c r="BF50" s="74"/>
      <c r="BG50" s="73"/>
      <c r="BH50" s="74"/>
      <c r="BI50" s="73"/>
      <c r="BJ50" s="74"/>
      <c r="BK50" s="73"/>
      <c r="BL50" s="73"/>
      <c r="BM50" s="73"/>
      <c r="BN50" s="74"/>
      <c r="BO50" s="73"/>
      <c r="BP50" s="74"/>
      <c r="BQ50" s="73"/>
      <c r="BR50" s="74"/>
      <c r="BS50" s="73"/>
      <c r="BT50" s="73"/>
      <c r="BU50" s="73"/>
      <c r="BV50" s="75"/>
      <c r="BW50" s="73"/>
      <c r="BX50" s="75"/>
      <c r="BY50" s="73"/>
      <c r="BZ50" s="74"/>
      <c r="CA50" s="73"/>
      <c r="CB50" s="74"/>
      <c r="CC50" s="73"/>
      <c r="CD50" s="73"/>
      <c r="CE50" s="73"/>
      <c r="CF50" s="76"/>
      <c r="CG50" s="77"/>
      <c r="CH50" s="76"/>
      <c r="CI50" s="75"/>
      <c r="CJ50" s="69">
        <f>D50*0.25</f>
        <v>1451.5</v>
      </c>
      <c r="CK50" s="72">
        <f t="shared" si="0"/>
        <v>1101.5</v>
      </c>
    </row>
    <row r="51" spans="1:89" x14ac:dyDescent="0.25">
      <c r="A51" s="89" t="s">
        <v>127</v>
      </c>
      <c r="B51" s="61">
        <v>3640</v>
      </c>
      <c r="C51" s="90">
        <v>11023</v>
      </c>
      <c r="D51" s="93">
        <f>SUM(B51+C51)</f>
        <v>14663</v>
      </c>
      <c r="E51" s="93">
        <v>840</v>
      </c>
      <c r="F51" s="62">
        <f>E51/D51*100</f>
        <v>5.7287049034986017</v>
      </c>
      <c r="G51" s="93">
        <v>770</v>
      </c>
      <c r="H51" s="62">
        <f>G51/D51*100</f>
        <v>5.2513128282070518</v>
      </c>
      <c r="I51" s="93">
        <v>761</v>
      </c>
      <c r="J51" s="62">
        <f>I51/D51*100</f>
        <v>5.1899338470981382</v>
      </c>
      <c r="K51" s="93">
        <v>750</v>
      </c>
      <c r="L51" s="62">
        <f>K51/D51*100</f>
        <v>5.1149150924094657</v>
      </c>
      <c r="M51" s="93">
        <v>731</v>
      </c>
      <c r="N51" s="62">
        <f>M51/D51*100</f>
        <v>4.9853372434017595</v>
      </c>
      <c r="O51" s="93">
        <v>711</v>
      </c>
      <c r="P51" s="62">
        <f>O51/D51*100</f>
        <v>4.8489395076041744</v>
      </c>
      <c r="Q51" s="64">
        <v>691</v>
      </c>
      <c r="R51" s="94">
        <f>Q51/D51*100</f>
        <v>4.7125417718065883</v>
      </c>
      <c r="S51" s="64">
        <v>599</v>
      </c>
      <c r="T51" s="62">
        <f>S51/D51*100</f>
        <v>4.0851121871376934</v>
      </c>
      <c r="U51" s="64">
        <v>585</v>
      </c>
      <c r="V51" s="62">
        <f>U51/D51*100</f>
        <v>3.989633772079384</v>
      </c>
      <c r="W51" s="64">
        <v>581</v>
      </c>
      <c r="X51" s="62">
        <f>W51/D51*100</f>
        <v>3.9623542249198667</v>
      </c>
      <c r="Y51" s="64">
        <v>573</v>
      </c>
      <c r="Z51" s="62">
        <f>Y51/D51*100</f>
        <v>3.9077951306008321</v>
      </c>
      <c r="AA51" s="64">
        <v>565</v>
      </c>
      <c r="AB51" s="63">
        <f>AA51/D51*100</f>
        <v>3.8532360362817979</v>
      </c>
      <c r="AC51" s="64">
        <v>559</v>
      </c>
      <c r="AD51" s="63">
        <f>AC51/D51*100</f>
        <v>3.8123167155425222</v>
      </c>
      <c r="AE51" s="64">
        <v>547</v>
      </c>
      <c r="AF51" s="63">
        <f>AE51/D51*100</f>
        <v>3.7304780740639707</v>
      </c>
      <c r="AG51" s="64">
        <v>538</v>
      </c>
      <c r="AH51" s="63">
        <f>AG51/D51*100</f>
        <v>3.6690990929550567</v>
      </c>
      <c r="AI51" s="64">
        <v>514</v>
      </c>
      <c r="AJ51" s="63">
        <f>AI51*100/D51</f>
        <v>3.5054218099979542</v>
      </c>
      <c r="AK51" s="64">
        <v>486</v>
      </c>
      <c r="AL51" s="63">
        <f>AK51*100/D51</f>
        <v>3.3144649798813339</v>
      </c>
      <c r="AM51" s="64">
        <v>477</v>
      </c>
      <c r="AN51" s="63">
        <f>AM51*100/D51</f>
        <v>3.2530859987724203</v>
      </c>
      <c r="AO51" s="64">
        <v>464</v>
      </c>
      <c r="AP51" s="63">
        <f>AO51*100/D51</f>
        <v>3.1644274705039894</v>
      </c>
      <c r="AQ51" s="64">
        <v>436</v>
      </c>
      <c r="AR51" s="63">
        <f>AQ51*100/D51</f>
        <v>2.9734706403873696</v>
      </c>
      <c r="AS51" s="64">
        <v>411</v>
      </c>
      <c r="AT51" s="63">
        <f>AS51*100/D51</f>
        <v>2.8029734706403873</v>
      </c>
      <c r="AU51" s="64">
        <v>436</v>
      </c>
      <c r="AV51" s="63">
        <f>AU51*100/D51</f>
        <v>2.9734706403873696</v>
      </c>
      <c r="AW51" s="62">
        <f>F51-H51</f>
        <v>0.47739207529154992</v>
      </c>
      <c r="AX51" s="64">
        <v>385</v>
      </c>
      <c r="AY51" s="63">
        <f>AX51*100/D51</f>
        <v>2.6256564141035259</v>
      </c>
      <c r="AZ51" s="65">
        <f>AY51-BB51</f>
        <v>0.36145399986360216</v>
      </c>
      <c r="BA51" s="73">
        <v>332</v>
      </c>
      <c r="BB51" s="66">
        <f>BA51*100/D51</f>
        <v>2.2642024142399237</v>
      </c>
      <c r="BC51" s="73"/>
      <c r="BD51" s="74"/>
      <c r="BE51" s="73"/>
      <c r="BF51" s="74"/>
      <c r="BG51" s="73"/>
      <c r="BH51" s="74"/>
      <c r="BI51" s="73"/>
      <c r="BJ51" s="74"/>
      <c r="BK51" s="73"/>
      <c r="BL51" s="73"/>
      <c r="BM51" s="73"/>
      <c r="BN51" s="74"/>
      <c r="BO51" s="73"/>
      <c r="BP51" s="74"/>
      <c r="BQ51" s="73"/>
      <c r="BR51" s="74"/>
      <c r="BS51" s="73"/>
      <c r="BT51" s="73"/>
      <c r="BU51" s="73"/>
      <c r="BV51" s="75"/>
      <c r="BW51" s="73"/>
      <c r="BX51" s="75"/>
      <c r="BY51" s="73"/>
      <c r="BZ51" s="74"/>
      <c r="CA51" s="73"/>
      <c r="CB51" s="74"/>
      <c r="CC51" s="73"/>
      <c r="CD51" s="73"/>
      <c r="CE51" s="73"/>
      <c r="CF51" s="76"/>
      <c r="CG51" s="77"/>
      <c r="CH51" s="76"/>
      <c r="CI51" s="75"/>
      <c r="CJ51" s="69">
        <f>D51*0.25</f>
        <v>3665.75</v>
      </c>
      <c r="CK51" s="72">
        <f t="shared" si="0"/>
        <v>2825.75</v>
      </c>
    </row>
    <row r="52" spans="1:89" x14ac:dyDescent="0.25">
      <c r="A52" s="89" t="s">
        <v>128</v>
      </c>
      <c r="B52" s="61">
        <v>1690</v>
      </c>
      <c r="C52" s="90">
        <v>8948</v>
      </c>
      <c r="D52" s="93">
        <f>SUM(B52+C52)</f>
        <v>10638</v>
      </c>
      <c r="E52" s="93">
        <v>574</v>
      </c>
      <c r="F52" s="62">
        <f>E52/D52*100</f>
        <v>5.3957510810302685</v>
      </c>
      <c r="G52" s="93">
        <v>536</v>
      </c>
      <c r="H52" s="62">
        <f>G52/D52*100</f>
        <v>5.0385410791502157</v>
      </c>
      <c r="I52" s="93">
        <v>530</v>
      </c>
      <c r="J52" s="62">
        <f>I52/D52*100</f>
        <v>4.9821394999059976</v>
      </c>
      <c r="K52" s="93">
        <v>525</v>
      </c>
      <c r="L52" s="62">
        <f>K52/D52*100</f>
        <v>4.9351381838691486</v>
      </c>
      <c r="M52" s="93">
        <v>517</v>
      </c>
      <c r="N52" s="62">
        <f>M52/D52*100</f>
        <v>4.8599360782101897</v>
      </c>
      <c r="O52" s="93">
        <v>513</v>
      </c>
      <c r="P52" s="62">
        <f>O52/D52*100</f>
        <v>4.8223350253807107</v>
      </c>
      <c r="Q52" s="64">
        <v>505</v>
      </c>
      <c r="R52" s="94">
        <f>Q52/D52*100</f>
        <v>4.7471329197217518</v>
      </c>
      <c r="S52" s="64">
        <v>484</v>
      </c>
      <c r="T52" s="62">
        <f>S52/D52*100</f>
        <v>4.5497273923669859</v>
      </c>
      <c r="U52" s="64">
        <v>480</v>
      </c>
      <c r="V52" s="62">
        <f>U52/D52*100</f>
        <v>4.5121263395375069</v>
      </c>
      <c r="W52" s="64">
        <v>474</v>
      </c>
      <c r="X52" s="62">
        <f>W52/D52*100</f>
        <v>4.4557247602932888</v>
      </c>
      <c r="Y52" s="64">
        <v>467</v>
      </c>
      <c r="Z52" s="62">
        <f>Y52/D52*100</f>
        <v>4.3899229178416999</v>
      </c>
      <c r="AA52" s="64">
        <v>465</v>
      </c>
      <c r="AB52" s="63">
        <f>AA52/D52*100</f>
        <v>4.3711223914269599</v>
      </c>
      <c r="AC52" s="64">
        <v>460</v>
      </c>
      <c r="AD52" s="63">
        <f>AC52/D52*100</f>
        <v>4.3241210753901109</v>
      </c>
      <c r="AE52" s="64">
        <v>449</v>
      </c>
      <c r="AF52" s="63">
        <f>AE52/D52*100</f>
        <v>4.220718180109043</v>
      </c>
      <c r="AG52" s="64">
        <v>445</v>
      </c>
      <c r="AH52" s="63">
        <f>AG52/D52*100</f>
        <v>4.183117127279564</v>
      </c>
      <c r="AI52" s="64">
        <v>434</v>
      </c>
      <c r="AJ52" s="63">
        <f>AI52*100/D52</f>
        <v>4.079714231998496</v>
      </c>
      <c r="AK52" s="64">
        <v>410</v>
      </c>
      <c r="AL52" s="63">
        <f>AK52*100/D52</f>
        <v>3.8541079150216206</v>
      </c>
      <c r="AM52" s="64">
        <v>404</v>
      </c>
      <c r="AN52" s="63">
        <f>AM52*100/D52</f>
        <v>3.7977063357774017</v>
      </c>
      <c r="AO52" s="64">
        <v>402</v>
      </c>
      <c r="AP52" s="63">
        <f>AO52*100/D52</f>
        <v>3.7789058093626622</v>
      </c>
      <c r="AQ52" s="64">
        <v>368</v>
      </c>
      <c r="AR52" s="63">
        <f>AQ52*100/D52</f>
        <v>3.4592968603120888</v>
      </c>
      <c r="AS52" s="64">
        <v>303</v>
      </c>
      <c r="AT52" s="63">
        <f>AS52*100/D52</f>
        <v>2.8482797518330512</v>
      </c>
      <c r="AU52" s="64">
        <v>368</v>
      </c>
      <c r="AV52" s="63">
        <f>AU52*100/D52</f>
        <v>3.4592968603120888</v>
      </c>
      <c r="AW52" s="62">
        <f>F52-H52</f>
        <v>0.35721000188005281</v>
      </c>
      <c r="AX52" s="64">
        <v>263</v>
      </c>
      <c r="AY52" s="63">
        <f>AX52*100/D52</f>
        <v>2.4722692235382593</v>
      </c>
      <c r="AZ52" s="65">
        <f>AY52-BB52</f>
        <v>0.34780973867268283</v>
      </c>
      <c r="BA52" s="73">
        <v>226</v>
      </c>
      <c r="BB52" s="66">
        <f>BA52*100/D52</f>
        <v>2.1244594848655765</v>
      </c>
      <c r="BC52" s="73"/>
      <c r="BD52" s="74"/>
      <c r="BE52" s="73"/>
      <c r="BF52" s="74"/>
      <c r="BG52" s="73"/>
      <c r="BH52" s="74"/>
      <c r="BI52" s="73"/>
      <c r="BJ52" s="74"/>
      <c r="BK52" s="73"/>
      <c r="BL52" s="73"/>
      <c r="BM52" s="73"/>
      <c r="BN52" s="74"/>
      <c r="BO52" s="73"/>
      <c r="BP52" s="74"/>
      <c r="BQ52" s="73"/>
      <c r="BR52" s="74"/>
      <c r="BS52" s="73"/>
      <c r="BT52" s="73"/>
      <c r="BU52" s="73"/>
      <c r="BV52" s="75"/>
      <c r="BW52" s="73"/>
      <c r="BX52" s="75"/>
      <c r="BY52" s="73"/>
      <c r="BZ52" s="74"/>
      <c r="CA52" s="73"/>
      <c r="CB52" s="74"/>
      <c r="CC52" s="73"/>
      <c r="CD52" s="73"/>
      <c r="CE52" s="73"/>
      <c r="CF52" s="76"/>
      <c r="CG52" s="77"/>
      <c r="CH52" s="76"/>
      <c r="CI52" s="75"/>
      <c r="CJ52" s="69">
        <f>D52*0.25</f>
        <v>2659.5</v>
      </c>
      <c r="CK52" s="72">
        <f t="shared" si="0"/>
        <v>2085.5</v>
      </c>
    </row>
    <row r="53" spans="1:89" x14ac:dyDescent="0.25">
      <c r="A53" s="89" t="s">
        <v>130</v>
      </c>
      <c r="B53" s="61">
        <v>7191</v>
      </c>
      <c r="C53" s="90">
        <v>13396</v>
      </c>
      <c r="D53" s="93">
        <f>SUM(B53+C53)</f>
        <v>20587</v>
      </c>
      <c r="E53" s="93">
        <v>1079</v>
      </c>
      <c r="F53" s="62">
        <f>E53/D53*100</f>
        <v>5.2411716131539317</v>
      </c>
      <c r="G53" s="93">
        <v>1001</v>
      </c>
      <c r="H53" s="62">
        <f>G53/D53*100</f>
        <v>4.8622917375042505</v>
      </c>
      <c r="I53" s="93">
        <v>989</v>
      </c>
      <c r="J53" s="62">
        <f>I53/D53*100</f>
        <v>4.8040025258658376</v>
      </c>
      <c r="K53" s="93">
        <v>974</v>
      </c>
      <c r="L53" s="62">
        <f>K53/D53*100</f>
        <v>4.7311410113178223</v>
      </c>
      <c r="M53" s="93">
        <v>942</v>
      </c>
      <c r="N53" s="62">
        <f>M53/D53*100</f>
        <v>4.5757031136153881</v>
      </c>
      <c r="O53" s="93">
        <v>923</v>
      </c>
      <c r="P53" s="62">
        <f>O53/D53*100</f>
        <v>4.4834118618545684</v>
      </c>
      <c r="Q53" s="64">
        <v>891</v>
      </c>
      <c r="R53" s="94">
        <f>Q53/D53*100</f>
        <v>4.3279739641521351</v>
      </c>
      <c r="S53" s="64">
        <v>858</v>
      </c>
      <c r="T53" s="62">
        <f>S53/D53*100</f>
        <v>4.1676786321465</v>
      </c>
      <c r="U53" s="64">
        <v>840</v>
      </c>
      <c r="V53" s="62">
        <f>U53/D53*100</f>
        <v>4.0802448146888812</v>
      </c>
      <c r="W53" s="64">
        <v>836</v>
      </c>
      <c r="X53" s="62">
        <f>W53/D53*100</f>
        <v>4.060815077476077</v>
      </c>
      <c r="Y53" s="64">
        <v>817</v>
      </c>
      <c r="Z53" s="62">
        <f>Y53/D53*100</f>
        <v>3.9685238257152573</v>
      </c>
      <c r="AA53" s="64">
        <v>811</v>
      </c>
      <c r="AB53" s="63">
        <f>AA53/D53*100</f>
        <v>3.9393792198960513</v>
      </c>
      <c r="AC53" s="64">
        <v>804</v>
      </c>
      <c r="AD53" s="63">
        <f>AC53/D53*100</f>
        <v>3.9053771797736432</v>
      </c>
      <c r="AE53" s="64">
        <v>785</v>
      </c>
      <c r="AF53" s="63">
        <f>AE53/D53*100</f>
        <v>3.8130859280128235</v>
      </c>
      <c r="AG53" s="64">
        <v>763</v>
      </c>
      <c r="AH53" s="63">
        <f>AG53/D53*100</f>
        <v>3.7062223733424009</v>
      </c>
      <c r="AI53" s="64">
        <v>732</v>
      </c>
      <c r="AJ53" s="63">
        <f>AI53*100/D53</f>
        <v>3.555641909943168</v>
      </c>
      <c r="AK53" s="64">
        <v>706</v>
      </c>
      <c r="AL53" s="63">
        <f>AK53*100/D53</f>
        <v>3.4293486180599406</v>
      </c>
      <c r="AM53" s="64">
        <v>695</v>
      </c>
      <c r="AN53" s="63">
        <f>AM53*100/D53</f>
        <v>3.3759168407247291</v>
      </c>
      <c r="AO53" s="64">
        <v>693</v>
      </c>
      <c r="AP53" s="63">
        <f>AO53*100/D53</f>
        <v>3.3662019721183269</v>
      </c>
      <c r="AQ53" s="64">
        <v>654</v>
      </c>
      <c r="AR53" s="63">
        <f>AQ53*100/D53</f>
        <v>3.1767620342934864</v>
      </c>
      <c r="AS53" s="64">
        <v>600</v>
      </c>
      <c r="AT53" s="63">
        <f>AS53*100/D53</f>
        <v>2.9144605819206295</v>
      </c>
      <c r="AU53" s="64">
        <v>654</v>
      </c>
      <c r="AV53" s="63">
        <f>AU53*100/D53</f>
        <v>3.1767620342934864</v>
      </c>
      <c r="AW53" s="62">
        <f>F53-H53</f>
        <v>0.37887987564968117</v>
      </c>
      <c r="AX53" s="64">
        <v>548</v>
      </c>
      <c r="AY53" s="63">
        <f>AX53*100/D53</f>
        <v>2.6618739981541748</v>
      </c>
      <c r="AZ53" s="65">
        <f>AY53-BB53</f>
        <v>0.32544809831447008</v>
      </c>
      <c r="BA53" s="73">
        <v>481</v>
      </c>
      <c r="BB53" s="66">
        <f>BA53*100/D53</f>
        <v>2.3364258998397047</v>
      </c>
      <c r="BC53" s="73"/>
      <c r="BD53" s="74"/>
      <c r="BE53" s="73"/>
      <c r="BF53" s="74"/>
      <c r="BG53" s="73"/>
      <c r="BH53" s="74"/>
      <c r="BI53" s="73"/>
      <c r="BJ53" s="74"/>
      <c r="BK53" s="73"/>
      <c r="BL53" s="73"/>
      <c r="BM53" s="73"/>
      <c r="BN53" s="74"/>
      <c r="BO53" s="73"/>
      <c r="BP53" s="74"/>
      <c r="BQ53" s="73"/>
      <c r="BR53" s="74"/>
      <c r="BS53" s="73"/>
      <c r="BT53" s="73"/>
      <c r="BU53" s="73"/>
      <c r="BV53" s="75"/>
      <c r="BW53" s="73"/>
      <c r="BX53" s="75"/>
      <c r="BY53" s="73"/>
      <c r="BZ53" s="74"/>
      <c r="CA53" s="73"/>
      <c r="CB53" s="74"/>
      <c r="CC53" s="73"/>
      <c r="CD53" s="73"/>
      <c r="CE53" s="73"/>
      <c r="CF53" s="76"/>
      <c r="CG53" s="77"/>
      <c r="CH53" s="76"/>
      <c r="CI53" s="75"/>
      <c r="CJ53" s="69">
        <f>D53*0.25</f>
        <v>5146.75</v>
      </c>
      <c r="CK53" s="72">
        <f t="shared" si="0"/>
        <v>4067.75</v>
      </c>
    </row>
    <row r="54" spans="1:89" x14ac:dyDescent="0.25">
      <c r="A54" s="89" t="s">
        <v>129</v>
      </c>
      <c r="B54" s="61">
        <v>442</v>
      </c>
      <c r="C54" s="90">
        <v>5420</v>
      </c>
      <c r="D54" s="93">
        <f>SUM(B54+C54)</f>
        <v>5862</v>
      </c>
      <c r="E54" s="93">
        <v>304</v>
      </c>
      <c r="F54" s="62">
        <f>E54/D54*100</f>
        <v>5.1859433640395771</v>
      </c>
      <c r="G54" s="93">
        <v>288</v>
      </c>
      <c r="H54" s="62">
        <f>G54/D54*100</f>
        <v>4.912998976458546</v>
      </c>
      <c r="I54" s="93">
        <v>288</v>
      </c>
      <c r="J54" s="62">
        <f>I54/D54*100</f>
        <v>4.912998976458546</v>
      </c>
      <c r="K54" s="93">
        <v>283</v>
      </c>
      <c r="L54" s="62">
        <f>K54/D54*100</f>
        <v>4.8277038553394744</v>
      </c>
      <c r="M54" s="93">
        <v>273</v>
      </c>
      <c r="N54" s="62">
        <f>M54/D54*100</f>
        <v>4.6571136131013304</v>
      </c>
      <c r="O54" s="93">
        <v>272</v>
      </c>
      <c r="P54" s="62">
        <f>O54/D54*100</f>
        <v>4.6400545888775158</v>
      </c>
      <c r="Q54" s="64">
        <v>260</v>
      </c>
      <c r="R54" s="94">
        <f>Q54/D54*100</f>
        <v>4.4353462981917433</v>
      </c>
      <c r="S54" s="64">
        <v>251</v>
      </c>
      <c r="T54" s="62">
        <f>S54/D54*100</f>
        <v>4.281815080177414</v>
      </c>
      <c r="U54" s="64">
        <v>248</v>
      </c>
      <c r="V54" s="62">
        <f>U54/D54*100</f>
        <v>4.2306380075059709</v>
      </c>
      <c r="W54" s="64">
        <v>248</v>
      </c>
      <c r="X54" s="62">
        <f>W54/D54*100</f>
        <v>4.2306380075059709</v>
      </c>
      <c r="Y54" s="64">
        <v>245</v>
      </c>
      <c r="Z54" s="62">
        <f>Y54/D54*100</f>
        <v>4.1794609348345269</v>
      </c>
      <c r="AA54" s="64">
        <v>243</v>
      </c>
      <c r="AB54" s="63">
        <f>AA54/D54*100</f>
        <v>4.1453428863868984</v>
      </c>
      <c r="AC54" s="64">
        <v>242</v>
      </c>
      <c r="AD54" s="63">
        <f>AC54/D54*100</f>
        <v>4.1282838621630837</v>
      </c>
      <c r="AE54" s="64">
        <v>240</v>
      </c>
      <c r="AF54" s="63">
        <f>AE54/D54*100</f>
        <v>4.0941658137154562</v>
      </c>
      <c r="AG54" s="64">
        <v>238</v>
      </c>
      <c r="AH54" s="63">
        <f>AG54/D54*100</f>
        <v>4.0600477652678268</v>
      </c>
      <c r="AI54" s="64">
        <v>225</v>
      </c>
      <c r="AJ54" s="63">
        <f>AI54*100/D54</f>
        <v>3.8382804503582397</v>
      </c>
      <c r="AK54" s="64">
        <v>218</v>
      </c>
      <c r="AL54" s="63">
        <f>AK54*100/D54</f>
        <v>3.7188672807915388</v>
      </c>
      <c r="AM54" s="64">
        <v>216</v>
      </c>
      <c r="AN54" s="63">
        <f>AM54*100/D54</f>
        <v>3.6847492323439099</v>
      </c>
      <c r="AO54" s="64">
        <v>207</v>
      </c>
      <c r="AP54" s="63">
        <f>AO54*100/D54</f>
        <v>3.5312180143295802</v>
      </c>
      <c r="AQ54" s="64">
        <v>200</v>
      </c>
      <c r="AR54" s="63">
        <f>AQ54*100/D54</f>
        <v>3.4118048447628797</v>
      </c>
      <c r="AS54" s="64">
        <v>180</v>
      </c>
      <c r="AT54" s="63">
        <f>AS54*100/D54</f>
        <v>3.0706243602865917</v>
      </c>
      <c r="AU54" s="64">
        <v>200</v>
      </c>
      <c r="AV54" s="63">
        <f>AU54*100/D54</f>
        <v>3.4118048447628797</v>
      </c>
      <c r="AW54" s="62">
        <f>F54-H54</f>
        <v>0.27294438758103112</v>
      </c>
      <c r="AX54" s="64">
        <v>102</v>
      </c>
      <c r="AY54" s="63">
        <f>AX54*100/D54</f>
        <v>1.7400204708290685</v>
      </c>
      <c r="AZ54" s="65">
        <f>AY54-BB54</f>
        <v>0.22176731490958712</v>
      </c>
      <c r="BA54" s="73">
        <v>89</v>
      </c>
      <c r="BB54" s="66">
        <f>BA54*100/D54</f>
        <v>1.5182531559194814</v>
      </c>
      <c r="BC54" s="73"/>
      <c r="BD54" s="74"/>
      <c r="BE54" s="73"/>
      <c r="BF54" s="74"/>
      <c r="BG54" s="73"/>
      <c r="BH54" s="74"/>
      <c r="BI54" s="73"/>
      <c r="BJ54" s="74"/>
      <c r="BK54" s="73"/>
      <c r="BL54" s="73"/>
      <c r="BM54" s="73"/>
      <c r="BN54" s="74"/>
      <c r="BO54" s="73"/>
      <c r="BP54" s="74"/>
      <c r="BQ54" s="73"/>
      <c r="BR54" s="74"/>
      <c r="BS54" s="73"/>
      <c r="BT54" s="73"/>
      <c r="BU54" s="73"/>
      <c r="BV54" s="75"/>
      <c r="BW54" s="73"/>
      <c r="BX54" s="75"/>
      <c r="BY54" s="73"/>
      <c r="BZ54" s="74"/>
      <c r="CA54" s="73"/>
      <c r="CB54" s="74"/>
      <c r="CC54" s="73"/>
      <c r="CD54" s="73"/>
      <c r="CE54" s="73"/>
      <c r="CF54" s="76"/>
      <c r="CG54" s="77"/>
      <c r="CH54" s="76"/>
      <c r="CI54" s="75"/>
      <c r="CJ54" s="69">
        <f>D54*0.25</f>
        <v>1465.5</v>
      </c>
      <c r="CK54" s="72">
        <f t="shared" si="0"/>
        <v>1161.5</v>
      </c>
    </row>
    <row r="55" spans="1:89" x14ac:dyDescent="0.25">
      <c r="A55" s="89" t="s">
        <v>131</v>
      </c>
      <c r="B55" s="61">
        <v>208</v>
      </c>
      <c r="C55" s="90">
        <v>12197</v>
      </c>
      <c r="D55" s="93">
        <f>SUM(B55+C55)</f>
        <v>12405</v>
      </c>
      <c r="E55" s="93">
        <v>607</v>
      </c>
      <c r="F55" s="62">
        <f>E55/D55*100</f>
        <v>4.8931882305521963</v>
      </c>
      <c r="G55" s="93">
        <v>575</v>
      </c>
      <c r="H55" s="62">
        <f>G55/D55*100</f>
        <v>4.6352277307537282</v>
      </c>
      <c r="I55" s="93">
        <v>569</v>
      </c>
      <c r="J55" s="62">
        <f>I55/D55*100</f>
        <v>4.5868601370415156</v>
      </c>
      <c r="K55" s="93">
        <v>564</v>
      </c>
      <c r="L55" s="62">
        <f>K55/D55*100</f>
        <v>4.5465538089480049</v>
      </c>
      <c r="M55" s="93">
        <v>554</v>
      </c>
      <c r="N55" s="62">
        <f>M55/D55*100</f>
        <v>4.4659411527609834</v>
      </c>
      <c r="O55" s="93">
        <v>548</v>
      </c>
      <c r="P55" s="62">
        <f>O55/D55*100</f>
        <v>4.4175735590487708</v>
      </c>
      <c r="Q55" s="64">
        <v>522</v>
      </c>
      <c r="R55" s="94">
        <f>Q55/D55*100</f>
        <v>4.2079806529625152</v>
      </c>
      <c r="S55" s="64">
        <v>381</v>
      </c>
      <c r="T55" s="62">
        <f>S55/D55*100</f>
        <v>3.071342200725514</v>
      </c>
      <c r="U55" s="64">
        <v>356</v>
      </c>
      <c r="V55" s="62">
        <f>U55/D55*100</f>
        <v>2.8698105602579607</v>
      </c>
      <c r="W55" s="64">
        <v>354</v>
      </c>
      <c r="X55" s="62">
        <f>W55/D55*100</f>
        <v>2.8536880290205562</v>
      </c>
      <c r="Y55" s="64">
        <v>342</v>
      </c>
      <c r="Z55" s="62">
        <f>Y55/D55*100</f>
        <v>2.7569528415961306</v>
      </c>
      <c r="AA55" s="64">
        <v>315</v>
      </c>
      <c r="AB55" s="63">
        <f>AA55/D55*100</f>
        <v>2.5392986698911728</v>
      </c>
      <c r="AC55" s="64">
        <v>295</v>
      </c>
      <c r="AD55" s="63">
        <f>AC55/D55*100</f>
        <v>2.3780733575171302</v>
      </c>
      <c r="AE55" s="64">
        <v>281</v>
      </c>
      <c r="AF55" s="63">
        <f>AE55/D55*100</f>
        <v>2.2652156388553002</v>
      </c>
      <c r="AG55" s="64">
        <v>266</v>
      </c>
      <c r="AH55" s="63">
        <f>AG55/D55*100</f>
        <v>2.1442966545747684</v>
      </c>
      <c r="AI55" s="64">
        <v>244</v>
      </c>
      <c r="AJ55" s="63">
        <f>AI55*100/D55</f>
        <v>1.9669488109633213</v>
      </c>
      <c r="AK55" s="64">
        <v>216</v>
      </c>
      <c r="AL55" s="63">
        <f>AK55*100/D55</f>
        <v>1.7412333736396615</v>
      </c>
      <c r="AM55" s="64">
        <v>206</v>
      </c>
      <c r="AN55" s="63">
        <f>AM55*100/D55</f>
        <v>1.6606207174526402</v>
      </c>
      <c r="AO55" s="64">
        <v>203</v>
      </c>
      <c r="AP55" s="63">
        <f>AO55*100/D55</f>
        <v>1.6364369205965337</v>
      </c>
      <c r="AQ55" s="64">
        <v>185</v>
      </c>
      <c r="AR55" s="63">
        <f>AQ55*100/D55</f>
        <v>1.4913341394598951</v>
      </c>
      <c r="AS55" s="64">
        <v>154</v>
      </c>
      <c r="AT55" s="63">
        <f>AS55*100/D55</f>
        <v>1.241434905280129</v>
      </c>
      <c r="AU55" s="64">
        <v>185</v>
      </c>
      <c r="AV55" s="63">
        <f>AU55*100/D55</f>
        <v>1.4913341394598951</v>
      </c>
      <c r="AW55" s="62">
        <f>F55-H55</f>
        <v>0.25796049979846813</v>
      </c>
      <c r="AX55" s="64">
        <v>140</v>
      </c>
      <c r="AY55" s="63">
        <f>AX55*100/D55</f>
        <v>1.128577186618299</v>
      </c>
      <c r="AZ55" s="65">
        <f>AY55-BB55</f>
        <v>0.47561467150342596</v>
      </c>
      <c r="BA55" s="73">
        <v>81</v>
      </c>
      <c r="BB55" s="66">
        <f>BA55*100/D55</f>
        <v>0.65296251511487302</v>
      </c>
      <c r="BC55" s="73"/>
      <c r="BD55" s="74"/>
      <c r="BE55" s="73"/>
      <c r="BF55" s="74"/>
      <c r="BG55" s="73"/>
      <c r="BH55" s="74"/>
      <c r="BI55" s="73"/>
      <c r="BJ55" s="74"/>
      <c r="BK55" s="73"/>
      <c r="BL55" s="73"/>
      <c r="BM55" s="73"/>
      <c r="BN55" s="74"/>
      <c r="BO55" s="73"/>
      <c r="BP55" s="74"/>
      <c r="BQ55" s="73"/>
      <c r="BR55" s="74"/>
      <c r="BS55" s="73"/>
      <c r="BT55" s="73"/>
      <c r="BU55" s="73"/>
      <c r="BV55" s="75"/>
      <c r="BW55" s="73"/>
      <c r="BX55" s="75"/>
      <c r="BY55" s="73"/>
      <c r="BZ55" s="74"/>
      <c r="CA55" s="73"/>
      <c r="CB55" s="74"/>
      <c r="CC55" s="73"/>
      <c r="CD55" s="73"/>
      <c r="CE55" s="73"/>
      <c r="CF55" s="76"/>
      <c r="CG55" s="77"/>
      <c r="CH55" s="76"/>
      <c r="CI55" s="75"/>
      <c r="CJ55" s="69">
        <f>D55*0.25</f>
        <v>3101.25</v>
      </c>
      <c r="CK55" s="72">
        <f t="shared" si="0"/>
        <v>2494.25</v>
      </c>
    </row>
    <row r="56" spans="1:89" x14ac:dyDescent="0.25">
      <c r="A56" s="89" t="s">
        <v>132</v>
      </c>
      <c r="B56" s="61">
        <v>573</v>
      </c>
      <c r="C56" s="90">
        <v>6908</v>
      </c>
      <c r="D56" s="93">
        <f>SUM(B56+C56)</f>
        <v>7481</v>
      </c>
      <c r="E56" s="93">
        <v>328</v>
      </c>
      <c r="F56" s="62">
        <f>E56/D56*100</f>
        <v>4.384440582809785</v>
      </c>
      <c r="G56" s="93">
        <v>307</v>
      </c>
      <c r="H56" s="62">
        <f>G56/D56*100</f>
        <v>4.1037294479347679</v>
      </c>
      <c r="I56" s="93">
        <v>304</v>
      </c>
      <c r="J56" s="62">
        <f>I56/D56*100</f>
        <v>4.0636278572383366</v>
      </c>
      <c r="K56" s="93">
        <v>302</v>
      </c>
      <c r="L56" s="62">
        <f>K56/D56*100</f>
        <v>4.036893463440717</v>
      </c>
      <c r="M56" s="93">
        <v>288</v>
      </c>
      <c r="N56" s="62">
        <f>M56/D56*100</f>
        <v>3.8497527068573718</v>
      </c>
      <c r="O56" s="93">
        <v>285</v>
      </c>
      <c r="P56" s="62">
        <f>O56/D56*100</f>
        <v>3.8096511161609414</v>
      </c>
      <c r="Q56" s="64">
        <v>275</v>
      </c>
      <c r="R56" s="94">
        <f>Q56/D56*100</f>
        <v>3.6759791471728378</v>
      </c>
      <c r="S56" s="64">
        <v>264</v>
      </c>
      <c r="T56" s="62">
        <f>S56/D56*100</f>
        <v>3.5289399812859243</v>
      </c>
      <c r="U56" s="64">
        <v>259</v>
      </c>
      <c r="V56" s="62">
        <f>U56/D56*100</f>
        <v>3.462103996791873</v>
      </c>
      <c r="W56" s="64">
        <v>258</v>
      </c>
      <c r="X56" s="62">
        <f>W56/D56*100</f>
        <v>3.4487367998930623</v>
      </c>
      <c r="Y56" s="64">
        <v>255</v>
      </c>
      <c r="Z56" s="62">
        <f>Y56/D56*100</f>
        <v>3.4086352091966319</v>
      </c>
      <c r="AA56" s="64">
        <v>252</v>
      </c>
      <c r="AB56" s="63">
        <f>AA56/D56*100</f>
        <v>3.3685336185002002</v>
      </c>
      <c r="AC56" s="64">
        <v>246</v>
      </c>
      <c r="AD56" s="63">
        <f>AC56/D56*100</f>
        <v>3.2883304371073381</v>
      </c>
      <c r="AE56" s="64">
        <v>244</v>
      </c>
      <c r="AF56" s="63">
        <f>AE56/D56*100</f>
        <v>3.2615960433097184</v>
      </c>
      <c r="AG56" s="92">
        <v>241</v>
      </c>
      <c r="AH56" s="63">
        <f>AG56/D56*100</f>
        <v>3.2214944526132867</v>
      </c>
      <c r="AI56" s="64">
        <v>225</v>
      </c>
      <c r="AJ56" s="63">
        <f>AI56*100/D56</f>
        <v>3.0076193022323219</v>
      </c>
      <c r="AK56" s="64">
        <v>207</v>
      </c>
      <c r="AL56" s="63">
        <f>AK56*100/D56</f>
        <v>2.7670097580537361</v>
      </c>
      <c r="AM56" s="64">
        <v>200</v>
      </c>
      <c r="AN56" s="63">
        <f>AM56*100/D56</f>
        <v>2.6734393797620637</v>
      </c>
      <c r="AO56" s="64">
        <v>198</v>
      </c>
      <c r="AP56" s="63">
        <f>AO56*100/D56</f>
        <v>2.6467049859644431</v>
      </c>
      <c r="AQ56" s="64">
        <v>185</v>
      </c>
      <c r="AR56" s="63">
        <f>AQ56*100/D56</f>
        <v>2.4729314262799091</v>
      </c>
      <c r="AS56" s="64">
        <v>153</v>
      </c>
      <c r="AT56" s="63">
        <f>AS56*100/D56</f>
        <v>2.045181125517979</v>
      </c>
      <c r="AU56" s="64">
        <v>185</v>
      </c>
      <c r="AV56" s="63">
        <f>AU56*100/D56</f>
        <v>2.4729314262799091</v>
      </c>
      <c r="AW56" s="62">
        <f>F56-H56</f>
        <v>0.28071113487501709</v>
      </c>
      <c r="AX56" s="64">
        <v>128</v>
      </c>
      <c r="AY56" s="63">
        <f>AX56*100/D56</f>
        <v>1.7110012030477209</v>
      </c>
      <c r="AZ56" s="65">
        <f>AY56-BB56</f>
        <v>0.41438310386311983</v>
      </c>
      <c r="BA56" s="73">
        <v>97</v>
      </c>
      <c r="BB56" s="66">
        <f>BA56*100/D56</f>
        <v>1.296618099184601</v>
      </c>
      <c r="BC56" s="73"/>
      <c r="BD56" s="74"/>
      <c r="BE56" s="73"/>
      <c r="BF56" s="74"/>
      <c r="BG56" s="73"/>
      <c r="BH56" s="74"/>
      <c r="BI56" s="73"/>
      <c r="BJ56" s="74"/>
      <c r="BK56" s="73"/>
      <c r="BL56" s="73"/>
      <c r="BM56" s="73"/>
      <c r="BN56" s="74"/>
      <c r="BO56" s="73"/>
      <c r="BP56" s="74"/>
      <c r="BQ56" s="73"/>
      <c r="BR56" s="74"/>
      <c r="BS56" s="73"/>
      <c r="BT56" s="73"/>
      <c r="BU56" s="73"/>
      <c r="BV56" s="75"/>
      <c r="BW56" s="73"/>
      <c r="BX56" s="75"/>
      <c r="BY56" s="73"/>
      <c r="BZ56" s="74"/>
      <c r="CA56" s="73"/>
      <c r="CB56" s="74"/>
      <c r="CC56" s="73"/>
      <c r="CD56" s="73"/>
      <c r="CE56" s="73"/>
      <c r="CF56" s="76"/>
      <c r="CG56" s="77"/>
      <c r="CH56" s="76"/>
      <c r="CI56" s="75"/>
      <c r="CJ56" s="69">
        <f>D56*0.25</f>
        <v>1870.25</v>
      </c>
      <c r="CK56" s="72">
        <f t="shared" si="0"/>
        <v>1542.25</v>
      </c>
    </row>
    <row r="57" spans="1:89" x14ac:dyDescent="0.25">
      <c r="A57" s="89" t="s">
        <v>133</v>
      </c>
      <c r="B57" s="61">
        <v>18</v>
      </c>
      <c r="C57" s="90">
        <v>2056</v>
      </c>
      <c r="D57" s="93">
        <f>SUM(B57+C57)</f>
        <v>2074</v>
      </c>
      <c r="E57" s="93">
        <v>45</v>
      </c>
      <c r="F57" s="62">
        <f>E57/D57*100</f>
        <v>2.1697203471552555</v>
      </c>
      <c r="G57" s="93">
        <v>44</v>
      </c>
      <c r="H57" s="62">
        <f>G57/D57*100</f>
        <v>2.1215043394406945</v>
      </c>
      <c r="I57" s="93">
        <v>44</v>
      </c>
      <c r="J57" s="62">
        <f>I57/D57*100</f>
        <v>2.1215043394406945</v>
      </c>
      <c r="K57" s="93">
        <v>44</v>
      </c>
      <c r="L57" s="62">
        <f>K57/D57*100</f>
        <v>2.1215043394406945</v>
      </c>
      <c r="M57" s="93">
        <v>35</v>
      </c>
      <c r="N57" s="62">
        <f>M57/D57*100</f>
        <v>1.6875602700096433</v>
      </c>
      <c r="O57" s="93">
        <v>35</v>
      </c>
      <c r="P57" s="62">
        <f>O57/D57*100</f>
        <v>1.6875602700096433</v>
      </c>
      <c r="Q57" s="64">
        <v>35</v>
      </c>
      <c r="R57" s="94">
        <f>Q57/D57*100</f>
        <v>1.6875602700096433</v>
      </c>
      <c r="S57" s="64">
        <v>29</v>
      </c>
      <c r="T57" s="62">
        <f>S57/D57*100</f>
        <v>1.398264223722276</v>
      </c>
      <c r="U57" s="64">
        <v>28</v>
      </c>
      <c r="V57" s="62">
        <f>U57/D57*100</f>
        <v>1.3500482160077145</v>
      </c>
      <c r="W57" s="64">
        <v>29</v>
      </c>
      <c r="X57" s="62">
        <f>W57/D57*100</f>
        <v>1.398264223722276</v>
      </c>
      <c r="Y57" s="64">
        <v>28</v>
      </c>
      <c r="Z57" s="62">
        <f>Y57/D57*100</f>
        <v>1.3500482160077145</v>
      </c>
      <c r="AA57" s="64">
        <v>28</v>
      </c>
      <c r="AB57" s="63">
        <f>AA57/D57*100</f>
        <v>1.3500482160077145</v>
      </c>
      <c r="AC57" s="64">
        <v>27</v>
      </c>
      <c r="AD57" s="63">
        <f>AC57/D57*100</f>
        <v>1.3018322082931533</v>
      </c>
      <c r="AE57" s="64">
        <v>23</v>
      </c>
      <c r="AF57" s="63">
        <f>AE57/D57*100</f>
        <v>1.1089681774349083</v>
      </c>
      <c r="AG57" s="64">
        <v>20</v>
      </c>
      <c r="AH57" s="63">
        <f>AG57/D57*100</f>
        <v>0.96432015429122475</v>
      </c>
      <c r="AI57" s="64">
        <v>21</v>
      </c>
      <c r="AJ57" s="63">
        <f>AI57*100/D57</f>
        <v>1.012536162005786</v>
      </c>
      <c r="AK57" s="64">
        <v>20</v>
      </c>
      <c r="AL57" s="63">
        <f>AK57*100/D57</f>
        <v>0.96432015429122464</v>
      </c>
      <c r="AM57" s="64">
        <v>20</v>
      </c>
      <c r="AN57" s="63">
        <f>AM57*100/D57</f>
        <v>0.96432015429122464</v>
      </c>
      <c r="AO57" s="64">
        <v>20</v>
      </c>
      <c r="AP57" s="63">
        <f>AO57*100/D57</f>
        <v>0.96432015429122464</v>
      </c>
      <c r="AQ57" s="64">
        <v>19</v>
      </c>
      <c r="AR57" s="63">
        <f>AQ57*100/D57</f>
        <v>0.9161041465766635</v>
      </c>
      <c r="AS57" s="64">
        <v>17</v>
      </c>
      <c r="AT57" s="63">
        <f>AS57*100/D57</f>
        <v>0.81967213114754101</v>
      </c>
      <c r="AU57" s="64">
        <v>19</v>
      </c>
      <c r="AV57" s="63">
        <f>AU57*100/D57</f>
        <v>0.9161041465766635</v>
      </c>
      <c r="AW57" s="62">
        <f>F57-H57</f>
        <v>4.8216007714561027E-2</v>
      </c>
      <c r="AX57" s="64">
        <v>14</v>
      </c>
      <c r="AY57" s="63">
        <f>AX57*100/D57</f>
        <v>0.67502410800385726</v>
      </c>
      <c r="AZ57" s="65">
        <f>AY57-BB57</f>
        <v>0.14464802314368364</v>
      </c>
      <c r="BA57" s="73">
        <v>11</v>
      </c>
      <c r="BB57" s="66">
        <f>BA57*100/D57</f>
        <v>0.53037608486017362</v>
      </c>
      <c r="BC57" s="73"/>
      <c r="BD57" s="74"/>
      <c r="BE57" s="73"/>
      <c r="BF57" s="74"/>
      <c r="BG57" s="73"/>
      <c r="BH57" s="74"/>
      <c r="BI57" s="73"/>
      <c r="BJ57" s="74"/>
      <c r="BK57" s="73"/>
      <c r="BL57" s="73"/>
      <c r="BM57" s="73"/>
      <c r="BN57" s="74"/>
      <c r="BO57" s="73"/>
      <c r="BP57" s="74"/>
      <c r="BQ57" s="73"/>
      <c r="BR57" s="74"/>
      <c r="BS57" s="73"/>
      <c r="BT57" s="73"/>
      <c r="BU57" s="73"/>
      <c r="BV57" s="75"/>
      <c r="BW57" s="73"/>
      <c r="BX57" s="75"/>
      <c r="BY57" s="73"/>
      <c r="BZ57" s="74"/>
      <c r="CA57" s="73"/>
      <c r="CB57" s="74"/>
      <c r="CC57" s="73"/>
      <c r="CD57" s="73"/>
      <c r="CE57" s="73"/>
      <c r="CF57" s="76"/>
      <c r="CG57" s="77"/>
      <c r="CH57" s="76"/>
      <c r="CI57" s="75"/>
      <c r="CJ57" s="69">
        <f>D57*0.25</f>
        <v>518.5</v>
      </c>
      <c r="CK57" s="72">
        <f t="shared" si="0"/>
        <v>473.5</v>
      </c>
    </row>
  </sheetData>
  <autoFilter ref="A2:CK57">
    <sortState ref="A3:CK57">
      <sortCondition descending="1" ref="F2"/>
    </sortState>
  </autoFilter>
  <mergeCells count="1">
    <mergeCell ref="A1:CK1"/>
  </mergeCells>
  <pageMargins left="0.31496062874794001" right="0.31496062874794001" top="0.35433068871498102" bottom="0.35433068871498102" header="0.31496062874794001" footer="0.31496062874794001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Светлана С. Кузнецова</cp:lastModifiedBy>
  <cp:lastPrinted>2025-11-19T14:25:20Z</cp:lastPrinted>
  <dcterms:modified xsi:type="dcterms:W3CDTF">2025-12-30T08:27:32Z</dcterms:modified>
</cp:coreProperties>
</file>